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285" activeTab="0"/>
  </bookViews>
  <sheets>
    <sheet name="IN R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_xlfn.COUNTIFS" hidden="1">#NAME?</definedName>
    <definedName name="ADASD">#REF!</definedName>
    <definedName name="bb">'[3]Diem _98AV'!#REF!</definedName>
    <definedName name="bc">'[3]Diem _98AV'!#REF!</definedName>
    <definedName name="BD4HK">#REF!</definedName>
    <definedName name="BD4HKAV">#REF!</definedName>
    <definedName name="BD4HKDL">'[7]97DL_HK1234'!$E$6:$FC$151</definedName>
    <definedName name="BD6HK34">#REF!</definedName>
    <definedName name="BD6HK58">'[4]97KT58'!$E$6:$DD$275</definedName>
    <definedName name="BD6HKAV">#REF!</definedName>
    <definedName name="BD6HKDL">'[7]97DL_GD2'!$E$6:$DA$146</definedName>
    <definedName name="BD8HK">#REF!</definedName>
    <definedName name="BD98AV">#REF!</definedName>
    <definedName name="BD98TIN">#REF!</definedName>
    <definedName name="bdiem">#REF!</definedName>
    <definedName name="Bust">#N/A</definedName>
    <definedName name="C0">#REF!</definedName>
    <definedName name="Continue">#N/A</definedName>
    <definedName name="CPT">#REF!</definedName>
    <definedName name="cvc">'[2]TVL'!$A$307:$G$320</definedName>
    <definedName name="Document_array">{"Book1","HK II 06-07 V1.xls"}</definedName>
    <definedName name="Documents_array">#N/A</definedName>
    <definedName name="DS96T">'[6]DSSV'!$A$6:$H$227</definedName>
    <definedName name="DSH">#REF!</definedName>
    <definedName name="DST1">#REF!</definedName>
    <definedName name="du_dkien">#REF!</definedName>
    <definedName name="Hello">#N/A</definedName>
    <definedName name="MakeIt">#N/A</definedName>
    <definedName name="Morning">#N/A</definedName>
    <definedName name="NPV1">#REF!</definedName>
    <definedName name="pm">#REF!</definedName>
    <definedName name="_xlnm.Print_Titles" localSheetId="0">'IN RL'!$8:$9</definedName>
    <definedName name="SRDFTSFSD">#REF!</definedName>
    <definedName name="TaxTV">10%</definedName>
    <definedName name="TaxXL">5%</definedName>
    <definedName name="Test5">#N/A</definedName>
    <definedName name="VTV1">'[1]BD_20DL'!$F$6:$IV$119</definedName>
    <definedName name="VTV4">#REF!</definedName>
  </definedNames>
  <calcPr fullCalcOnLoad="1"/>
</workbook>
</file>

<file path=xl/comments1.xml><?xml version="1.0" encoding="utf-8"?>
<comments xmlns="http://schemas.openxmlformats.org/spreadsheetml/2006/main">
  <authors>
    <author>Nghia_N.H</author>
  </authors>
  <commentList>
    <comment ref="F14" authorId="0">
      <text>
        <r>
          <rPr>
            <b/>
            <sz val="9"/>
            <rFont val="Tahoma"/>
            <family val="0"/>
          </rPr>
          <t>hk1-hk2,hk3-hk4 ko co ten trong dsach</t>
        </r>
      </text>
    </comment>
    <comment ref="F15" authorId="0">
      <text>
        <r>
          <rPr>
            <b/>
            <sz val="9"/>
            <rFont val="Tahoma"/>
            <family val="0"/>
          </rPr>
          <t xml:space="preserve">--Hoc lại theo QĐ số 2074 ngày 27/8/10  từ K14TMT-&gt;K15TMT .BAT DAU TU HK2 NAM HOC 10-11.
-QĐ 1117 /QĐ-DT ngày 31/8/09 Diện BL xin Hlai
từ(K13-&gt;K14)
</t>
        </r>
        <r>
          <rPr>
            <b/>
            <sz val="9"/>
            <color indexed="10"/>
            <rFont val="Tahoma"/>
            <family val="2"/>
          </rPr>
          <t>-DRL Hk1-&gt;HK2 lay cua K13TMT, Hk3-HK4 lay cua K14TMT</t>
        </r>
      </text>
    </comment>
    <comment ref="G15" authorId="0">
      <text>
        <r>
          <rPr>
            <b/>
            <sz val="9"/>
            <rFont val="Tahoma"/>
            <family val="0"/>
          </rPr>
          <t>-DRL Hk1-&gt;HK2 lay cua K13TMT, Hk3-HK4 lay cua K14TMT</t>
        </r>
      </text>
    </comment>
    <comment ref="H15" authorId="0">
      <text>
        <r>
          <rPr>
            <b/>
            <sz val="9"/>
            <rFont val="Tahoma"/>
            <family val="0"/>
          </rPr>
          <t>-DRL Hk1-&gt;HK2 lay cua K13TMT, Hk3-HK4 lay cua K14TMT</t>
        </r>
      </text>
    </comment>
    <comment ref="J15" authorId="0">
      <text>
        <r>
          <rPr>
            <b/>
            <sz val="9"/>
            <rFont val="Tahoma"/>
            <family val="0"/>
          </rPr>
          <t>-DRL Hk1-&gt;HK2 lay cua K13TMT, Hk3-HK4 lay cua K14TMT</t>
        </r>
      </text>
    </comment>
    <comment ref="K15" authorId="0">
      <text>
        <r>
          <rPr>
            <b/>
            <sz val="9"/>
            <rFont val="Tahoma"/>
            <family val="0"/>
          </rPr>
          <t>-DRL Hk1-&gt;HK2 lay cua K13TMT, Hk3-HK4 lay cua K14TMT</t>
        </r>
      </text>
    </comment>
    <comment ref="G14" authorId="0">
      <text>
        <r>
          <rPr>
            <b/>
            <sz val="9"/>
            <rFont val="Tahoma"/>
            <family val="0"/>
          </rPr>
          <t>hk1-hk2,hk3-hk4 ko co ten trong dsach</t>
        </r>
      </text>
    </comment>
    <comment ref="H14" authorId="0">
      <text>
        <r>
          <rPr>
            <b/>
            <sz val="9"/>
            <rFont val="Tahoma"/>
            <family val="0"/>
          </rPr>
          <t>hk1-hk2,hk3-hk4 ko co ten trong dsach</t>
        </r>
      </text>
    </comment>
    <comment ref="J14" authorId="0">
      <text>
        <r>
          <rPr>
            <b/>
            <sz val="9"/>
            <rFont val="Tahoma"/>
            <family val="0"/>
          </rPr>
          <t>hk1-hk2,hk3-hk4 ko co ten trong dsach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9"/>
            <rFont val="Tahoma"/>
            <family val="0"/>
          </rPr>
          <t>hk1-hk2,hk3-hk4 ko co ten trong dsach</t>
        </r>
      </text>
    </comment>
    <comment ref="F16" authorId="0">
      <text>
        <r>
          <rPr>
            <b/>
            <sz val="9"/>
            <color indexed="10"/>
            <rFont val="Tahoma"/>
            <family val="2"/>
          </rPr>
          <t>hk1-hk2 ko co ten trong dsach</t>
        </r>
      </text>
    </comment>
    <comment ref="G16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H16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F17" authorId="0">
      <text>
        <r>
          <rPr>
            <b/>
            <sz val="9"/>
            <color indexed="10"/>
            <rFont val="Tahoma"/>
            <family val="2"/>
          </rPr>
          <t>hk1-hk2 ko co ten trong dsach</t>
        </r>
      </text>
    </comment>
    <comment ref="G17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H17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F24" authorId="0">
      <text>
        <r>
          <rPr>
            <b/>
            <sz val="9"/>
            <color indexed="10"/>
            <rFont val="Tahoma"/>
            <family val="2"/>
          </rPr>
          <t>hk1-hk2 ko co ten trong dsach</t>
        </r>
      </text>
    </comment>
    <comment ref="G24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H24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F28" authorId="0">
      <text>
        <r>
          <rPr>
            <b/>
            <sz val="9"/>
            <rFont val="Tahoma"/>
            <family val="0"/>
          </rPr>
          <t>HOC LAI TU K14TMT1-&gt;K15TMT THEO QD 2032 NGAY 17//812.BATD AU TU HK1 NAM HOC 12-13.
-TỪ K13TMT HỌC LẠI THEO QĐ 1365/QĐ/ĐT/ĐHDT NGÀY 18/09/2009
DRL hk1-hk2 lay cua K13T1
hk3-hk4 ko co ten trong dsach
hk5-hk6 lay cua K14TMT</t>
        </r>
      </text>
    </comment>
    <comment ref="G28" authorId="0">
      <text>
        <r>
          <rPr>
            <b/>
            <sz val="9"/>
            <rFont val="Tahoma"/>
            <family val="0"/>
          </rPr>
          <t>DRL hk1-hk2 lay cua K13T1</t>
        </r>
      </text>
    </comment>
    <comment ref="H28" authorId="0">
      <text>
        <r>
          <rPr>
            <b/>
            <sz val="9"/>
            <rFont val="Tahoma"/>
            <family val="0"/>
          </rPr>
          <t>DRL hk1-hk2 lay cua K13T1</t>
        </r>
      </text>
    </comment>
    <comment ref="J28" authorId="0">
      <text>
        <r>
          <rPr>
            <b/>
            <sz val="9"/>
            <rFont val="Tahoma"/>
            <family val="0"/>
          </rPr>
          <t>hk3-hk4 ko co ten trong dsach</t>
        </r>
      </text>
    </comment>
    <comment ref="K28" authorId="0">
      <text>
        <r>
          <rPr>
            <b/>
            <sz val="9"/>
            <rFont val="Tahoma"/>
            <family val="0"/>
          </rPr>
          <t>hk3-hk4 ko co ten trong dsach</t>
        </r>
      </text>
    </comment>
    <comment ref="N28" authorId="0">
      <text>
        <r>
          <rPr>
            <b/>
            <sz val="9"/>
            <rFont val="Tahoma"/>
            <family val="0"/>
          </rPr>
          <t>KDG
DRL hk5-hk6 lay cua K14TMT</t>
        </r>
      </text>
    </comment>
    <comment ref="P28" authorId="0">
      <text>
        <r>
          <rPr>
            <b/>
            <sz val="9"/>
            <rFont val="Tahoma"/>
            <family val="0"/>
          </rPr>
          <t xml:space="preserve">KDG
</t>
        </r>
      </text>
    </comment>
    <comment ref="N21" authorId="0">
      <text>
        <r>
          <rPr>
            <b/>
            <sz val="9"/>
            <rFont val="Tahoma"/>
            <family val="0"/>
          </rPr>
          <t xml:space="preserve">KDG
</t>
        </r>
      </text>
    </comment>
    <comment ref="N15" authorId="0">
      <text>
        <r>
          <rPr>
            <b/>
            <sz val="9"/>
            <rFont val="Tahoma"/>
            <family val="0"/>
          </rPr>
          <t xml:space="preserve">KDG
</t>
        </r>
      </text>
    </comment>
    <comment ref="P15" authorId="0">
      <text>
        <r>
          <rPr>
            <b/>
            <sz val="9"/>
            <rFont val="Tahoma"/>
            <family val="0"/>
          </rPr>
          <t xml:space="preserve">KDG
</t>
        </r>
      </text>
    </comment>
    <comment ref="P16" authorId="0">
      <text>
        <r>
          <rPr>
            <b/>
            <sz val="9"/>
            <rFont val="Tahoma"/>
            <family val="0"/>
          </rPr>
          <t xml:space="preserve">KDG
</t>
        </r>
      </text>
    </comment>
    <comment ref="J10" authorId="0">
      <text>
        <r>
          <rPr>
            <b/>
            <sz val="9"/>
            <rFont val="Tahoma"/>
            <family val="0"/>
          </rPr>
          <t xml:space="preserve">KDG
</t>
        </r>
      </text>
    </comment>
    <comment ref="J11" authorId="0">
      <text>
        <r>
          <rPr>
            <b/>
            <sz val="9"/>
            <rFont val="Tahoma"/>
            <family val="0"/>
          </rPr>
          <t xml:space="preserve">KDG
</t>
        </r>
      </text>
    </comment>
    <comment ref="M28" authorId="0">
      <text>
        <r>
          <rPr>
            <b/>
            <sz val="9"/>
            <rFont val="Tahoma"/>
            <family val="0"/>
          </rPr>
          <t>DRL hk5-hk6 lay cua K14TMT</t>
        </r>
      </text>
    </comment>
    <comment ref="F29" authorId="0">
      <text>
        <r>
          <rPr>
            <b/>
            <sz val="9"/>
            <rFont val="Tahoma"/>
            <family val="0"/>
          </rPr>
          <t>hk5-hk6 ko co ten trong dsach</t>
        </r>
      </text>
    </comment>
    <comment ref="M29" authorId="0">
      <text>
        <r>
          <rPr>
            <b/>
            <sz val="9"/>
            <rFont val="Tahoma"/>
            <family val="0"/>
          </rPr>
          <t>hk5-hk6 ko co ten trong dsach</t>
        </r>
      </text>
    </comment>
    <comment ref="N29" authorId="0">
      <text>
        <r>
          <rPr>
            <b/>
            <sz val="9"/>
            <rFont val="Tahoma"/>
            <family val="0"/>
          </rPr>
          <t>hk5-hk6 ko co ten trong dsach</t>
        </r>
      </text>
    </comment>
    <comment ref="N34" authorId="0">
      <text>
        <r>
          <rPr>
            <b/>
            <sz val="9"/>
            <rFont val="Tahoma"/>
            <family val="0"/>
          </rPr>
          <t>KDG</t>
        </r>
      </text>
    </comment>
    <comment ref="F35" authorId="0">
      <text>
        <r>
          <rPr>
            <b/>
            <sz val="9"/>
            <color indexed="10"/>
            <rFont val="Tahoma"/>
            <family val="2"/>
          </rPr>
          <t>hk1-hk2 ko co ten trong dsach</t>
        </r>
      </text>
    </comment>
    <comment ref="G35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H35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P37" authorId="0">
      <text>
        <r>
          <rPr>
            <b/>
            <sz val="9"/>
            <rFont val="Tahoma"/>
            <family val="0"/>
          </rPr>
          <t xml:space="preserve">KDG
</t>
        </r>
      </text>
    </comment>
    <comment ref="F37" authorId="0">
      <text>
        <r>
          <rPr>
            <b/>
            <sz val="9"/>
            <color indexed="10"/>
            <rFont val="Tahoma"/>
            <family val="2"/>
          </rPr>
          <t>hk1-hk2 ko co ten trong dsach</t>
        </r>
      </text>
    </comment>
    <comment ref="G37" authorId="0">
      <text>
        <r>
          <rPr>
            <b/>
            <sz val="9"/>
            <rFont val="Tahoma"/>
            <family val="0"/>
          </rPr>
          <t>hk1-hk2 ko co ten trong dsach</t>
        </r>
        <r>
          <rPr>
            <sz val="9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9"/>
            <rFont val="Tahoma"/>
            <family val="0"/>
          </rPr>
          <t>hk1-hk2 ko co ten trong dsach</t>
        </r>
      </text>
    </comment>
  </commentList>
</comments>
</file>

<file path=xl/sharedStrings.xml><?xml version="1.0" encoding="utf-8"?>
<sst xmlns="http://schemas.openxmlformats.org/spreadsheetml/2006/main" count="226" uniqueCount="153">
  <si>
    <t>STT</t>
  </si>
  <si>
    <t>LỚP</t>
  </si>
  <si>
    <t>Kém</t>
  </si>
  <si>
    <t>Yếu</t>
  </si>
  <si>
    <t xml:space="preserve">TB </t>
  </si>
  <si>
    <t>TB Khá</t>
  </si>
  <si>
    <t>Khá</t>
  </si>
  <si>
    <t>Tốt</t>
  </si>
  <si>
    <t>Xuất Sắc</t>
  </si>
  <si>
    <t>NG.SINH</t>
  </si>
  <si>
    <t>HK1</t>
  </si>
  <si>
    <t>HK2</t>
  </si>
  <si>
    <t>HK3</t>
  </si>
  <si>
    <t>HK4</t>
  </si>
  <si>
    <t>HK5</t>
  </si>
  <si>
    <t>HK6</t>
  </si>
  <si>
    <t>HK7</t>
  </si>
  <si>
    <t>XL</t>
  </si>
  <si>
    <t>KẾT QUẢ RÈN LUYỆN TOÀN KHOÁ</t>
  </si>
  <si>
    <t>MSSV</t>
  </si>
  <si>
    <t>TB.
Cả năm</t>
  </si>
  <si>
    <t>BẢNG TỔNG KẾT</t>
  </si>
  <si>
    <t>Stt</t>
  </si>
  <si>
    <t>Xếp loại</t>
  </si>
  <si>
    <t>SL</t>
  </si>
  <si>
    <t>Tỷ lệ</t>
  </si>
  <si>
    <t>Tổng cộng</t>
  </si>
  <si>
    <t>TRƯỞNG KHOA</t>
  </si>
  <si>
    <t>TRƯỞNG PHÒNG CT.HSSV</t>
  </si>
  <si>
    <t>HIỆU TRƯỞNG</t>
  </si>
  <si>
    <t>BỘ GIÁO DỤC &amp; ĐÀO TẠO</t>
  </si>
  <si>
    <t>CỘNG HÒA XÃ HỘI CHỦ NGHĨA VIỆT NAM</t>
  </si>
  <si>
    <t>(09-10)</t>
  </si>
  <si>
    <t>TRƯỜNG ĐẠI HỌC DUY TÂN</t>
  </si>
  <si>
    <t>Điểm</t>
  </si>
  <si>
    <t>AN</t>
  </si>
  <si>
    <t>HOÀNG</t>
  </si>
  <si>
    <t>PHƯƠNG</t>
  </si>
  <si>
    <t>SƠN</t>
  </si>
  <si>
    <t>NGUYỄN TIẾN</t>
  </si>
  <si>
    <t>THANH</t>
  </si>
  <si>
    <t>(10-11)</t>
  </si>
  <si>
    <t>QUANG</t>
  </si>
  <si>
    <t>TRUNG</t>
  </si>
  <si>
    <t>VIỆT</t>
  </si>
  <si>
    <t>TRẦN VĂN</t>
  </si>
  <si>
    <t>NGUYỄN NAM</t>
  </si>
  <si>
    <t>TÂN</t>
  </si>
  <si>
    <t>Độc Lập - Tự Do - Hạnh Phúc</t>
  </si>
  <si>
    <t>KHOA: CÔNG NGHỆ THÔNG TIN</t>
  </si>
  <si>
    <t>HỌ VÀ TÊN</t>
  </si>
  <si>
    <t>TOÀN KHÓA</t>
  </si>
  <si>
    <t>G.chú</t>
  </si>
  <si>
    <t>(11-12)</t>
  </si>
  <si>
    <t>TRƯƠNG CÔNG</t>
  </si>
  <si>
    <t>28/08/1990</t>
  </si>
  <si>
    <t>10/06/1989</t>
  </si>
  <si>
    <t>TÚ</t>
  </si>
  <si>
    <t>THIỆN</t>
  </si>
  <si>
    <t>24/06/1990</t>
  </si>
  <si>
    <t>TRƯƠNG VĂN</t>
  </si>
  <si>
    <t>KIM</t>
  </si>
  <si>
    <t>BẢO</t>
  </si>
  <si>
    <t>QUỐC</t>
  </si>
  <si>
    <t>ÁI</t>
  </si>
  <si>
    <t>HIẾU</t>
  </si>
  <si>
    <t>LUÂN</t>
  </si>
  <si>
    <t>DŨNG</t>
  </si>
  <si>
    <t>hk5-hk6 ko co ten trong dsach</t>
  </si>
  <si>
    <t>KHỐI: K15TMT</t>
  </si>
  <si>
    <t>Khóa: XV(2009-2013)</t>
  </si>
  <si>
    <t xml:space="preserve">          (Ban hành kèm theo QĐ số :           /QĐ-RL/ĐHDT ngày              )</t>
  </si>
  <si>
    <t xml:space="preserve">      CHUYÊN NGÀNH: KỸ THUẬT MẠNG</t>
  </si>
  <si>
    <t>(12-13)</t>
  </si>
  <si>
    <t>LÊ TRẦN BẢO</t>
  </si>
  <si>
    <t>17/10/1990</t>
  </si>
  <si>
    <t>LÊ TRƯỜNG</t>
  </si>
  <si>
    <t>31/03/1991</t>
  </si>
  <si>
    <t>PHẠM XUÂN</t>
  </si>
  <si>
    <t>NGUYỄN TẤN</t>
  </si>
  <si>
    <t>BÌNH</t>
  </si>
  <si>
    <t>05/07/1991</t>
  </si>
  <si>
    <t>VÕ VĂN</t>
  </si>
  <si>
    <t>CẢNH</t>
  </si>
  <si>
    <t>02/12/1988</t>
  </si>
  <si>
    <t>NGUYỄN HOÀNG PHƯƠNG</t>
  </si>
  <si>
    <t>DUY</t>
  </si>
  <si>
    <t>13/09/1991</t>
  </si>
  <si>
    <t>01/01/1990</t>
  </si>
  <si>
    <t>DƯƠNG VĂN</t>
  </si>
  <si>
    <t>24/01/1991</t>
  </si>
  <si>
    <t>HỒ TRUNG</t>
  </si>
  <si>
    <t>29/07/1990</t>
  </si>
  <si>
    <t>LINH</t>
  </si>
  <si>
    <t>10/03/1991</t>
  </si>
  <si>
    <t>PHẠM MINH</t>
  </si>
  <si>
    <t>LONG</t>
  </si>
  <si>
    <t>15/03/1989</t>
  </si>
  <si>
    <t>LÊ HỒNG</t>
  </si>
  <si>
    <t>06/08/1991</t>
  </si>
  <si>
    <t>PHẠM LÊ TRỌNG</t>
  </si>
  <si>
    <t>NGHĨA</t>
  </si>
  <si>
    <t>12/04/1991</t>
  </si>
  <si>
    <t>HOÀNG XUÂN</t>
  </si>
  <si>
    <t>NGỌC</t>
  </si>
  <si>
    <t>10/08/1991</t>
  </si>
  <si>
    <t>NGỮ</t>
  </si>
  <si>
    <t>05/08/1991</t>
  </si>
  <si>
    <t>NGUYỄN TRƯỜNG</t>
  </si>
  <si>
    <t>NHÃ</t>
  </si>
  <si>
    <t>NGUYỄN QUỐC</t>
  </si>
  <si>
    <t>PHÚ</t>
  </si>
  <si>
    <t>25/03/1991</t>
  </si>
  <si>
    <t>HUỲNH NGỌC MINH</t>
  </si>
  <si>
    <t>21/12/1990</t>
  </si>
  <si>
    <t>MAI VĂN</t>
  </si>
  <si>
    <t>04/09/1991</t>
  </si>
  <si>
    <t>TRẦN HỒNG</t>
  </si>
  <si>
    <t>27/12/1985</t>
  </si>
  <si>
    <t>TĂNG</t>
  </si>
  <si>
    <t>24/06/1991</t>
  </si>
  <si>
    <t>VÕ HỒNG</t>
  </si>
  <si>
    <t>31/07/1991</t>
  </si>
  <si>
    <t>PHẠM ĐĂNG</t>
  </si>
  <si>
    <t>TIÊN</t>
  </si>
  <si>
    <t>10/09/1991</t>
  </si>
  <si>
    <t>ĐẶNG DƯƠNG</t>
  </si>
  <si>
    <t>20/01/1991</t>
  </si>
  <si>
    <t>NGUYỄN CHÍ</t>
  </si>
  <si>
    <t>09/06/1989</t>
  </si>
  <si>
    <t>LÊ ANH</t>
  </si>
  <si>
    <t>THẢO</t>
  </si>
  <si>
    <t>06/08/1990</t>
  </si>
  <si>
    <t>DƯƠNG NGỌC</t>
  </si>
  <si>
    <t>20/10/1989</t>
  </si>
  <si>
    <t>LÊ VĂN</t>
  </si>
  <si>
    <t>THIỆU</t>
  </si>
  <si>
    <t>09/10/1990</t>
  </si>
  <si>
    <t>BÙI ĐỨC</t>
  </si>
  <si>
    <t>THỊNH</t>
  </si>
  <si>
    <t>28/01/1991</t>
  </si>
  <si>
    <t>LÊ BẢO</t>
  </si>
  <si>
    <t>21/08/1991</t>
  </si>
  <si>
    <t>LÊ HOÀNG NHẬT</t>
  </si>
  <si>
    <t>VĨ</t>
  </si>
  <si>
    <t>26/01/1991</t>
  </si>
  <si>
    <t>LÊ PHÚC</t>
  </si>
  <si>
    <t>16/09/1991</t>
  </si>
  <si>
    <t>K15TMT1</t>
  </si>
  <si>
    <t>hk1-hk2,hk3-hk4 ko co ten trong dsach</t>
  </si>
  <si>
    <t>-DRL Hk1-&gt;HK2 lay cua K13TMT, Hk3-HK4 lay cua K14TMT</t>
  </si>
  <si>
    <t>hk1-hk2 ko co ten trong dsach</t>
  </si>
  <si>
    <t>DRL hk1-hk2 lay cua K13T1,hk3-hk4 ko co ten trong dsach, hk5-hk6 lay cua K14TMT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</si>
</sst>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\ &quot;kr&quot;;[Red]\-#,##0.00\ &quot;kr&quot;"/>
    <numFmt numFmtId="173" formatCode="0.00_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  <numFmt numFmtId="178" formatCode="0.0"/>
    <numFmt numFmtId="179" formatCode="#,##0.0"/>
    <numFmt numFmtId="180" formatCode="#,##0.000"/>
    <numFmt numFmtId="181" formatCode="0.0%"/>
    <numFmt numFmtId="182" formatCode="dd/mm/yy;@"/>
    <numFmt numFmtId="183" formatCode="_(* #,##0_);_(* \(#,##0\);_(* &quot;-&quot;??_);_(@_)"/>
    <numFmt numFmtId="184" formatCode="_-* #,##0_-;\-* #,##0_-;_-* &quot;-&quot;_-;_-@_-"/>
    <numFmt numFmtId="185" formatCode="&quot;$&quot;#,##0.00"/>
    <numFmt numFmtId="186" formatCode="#\ ###\ ###"/>
    <numFmt numFmtId="187" formatCode="\$#,##0\ ;\(\$#,##0\)"/>
    <numFmt numFmtId="188" formatCode="#\ ###\ ##0.0"/>
    <numFmt numFmtId="189" formatCode="#\ ###\ ###\ .00"/>
    <numFmt numFmtId="190" formatCode="&quot;$&quot;#,##0;[Red]\-&quot;$&quot;#,##0"/>
    <numFmt numFmtId="191" formatCode="&quot;$&quot;#,##0.00;[Red]\-&quot;$&quot;#,##0.00"/>
    <numFmt numFmtId="192" formatCode="_-* #,##0.00_-;\-* #,##0.00_-;_-* &quot;-&quot;??_-;_-@_-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[$-42A]dd\ mmmm\ yyyy"/>
    <numFmt numFmtId="196" formatCode="[$-42A]h:mm:ss\ AM/PM"/>
    <numFmt numFmtId="197" formatCode="[$-409]dddd\,\ mmmm\ dd\,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\(0\)"/>
  </numFmts>
  <fonts count="8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¹UAAA¼"/>
      <family val="3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VNbook-Antiqua"/>
      <family val="0"/>
    </font>
    <font>
      <i/>
      <sz val="12"/>
      <color indexed="23"/>
      <name val="Times New Roman"/>
      <family val="2"/>
    </font>
    <font>
      <u val="single"/>
      <sz val="12"/>
      <color indexed="36"/>
      <name val="VNtimes new roman"/>
      <family val="0"/>
    </font>
    <font>
      <sz val="12"/>
      <color indexed="17"/>
      <name val="Times New Roman"/>
      <family val="2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VNtimes new roman"/>
      <family val="0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i/>
      <sz val="16"/>
      <name val="Helv"/>
      <family val="0"/>
    </font>
    <font>
      <sz val="10"/>
      <name val="VN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VN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VNtimes new roman"/>
      <family val="2"/>
    </font>
    <font>
      <b/>
      <sz val="8"/>
      <name val="VNtimes new roman"/>
      <family val="2"/>
    </font>
    <font>
      <b/>
      <sz val="14"/>
      <name val="VNtimes new roman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0"/>
    </font>
    <font>
      <sz val="13"/>
      <name val="VNtimes new roman"/>
      <family val="0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  <family val="0"/>
    </font>
    <font>
      <sz val="8"/>
      <color indexed="12"/>
      <name val="Helv"/>
      <family val="0"/>
    </font>
    <font>
      <sz val="10"/>
      <name val="MS Sans Serif"/>
      <family val="2"/>
    </font>
    <font>
      <sz val="7"/>
      <name val="Small Fonts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9"/>
      <name val="Tahoma"/>
      <family val="0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10"/>
      <color indexed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174" fontId="0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4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61" fillId="2" borderId="0">
      <alignment/>
      <protection/>
    </xf>
    <xf numFmtId="0" fontId="62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63" fillId="2" borderId="0">
      <alignment/>
      <protection/>
    </xf>
    <xf numFmtId="0" fontId="64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 applyFill="0" applyBorder="0" applyAlignment="0">
      <protection/>
    </xf>
    <xf numFmtId="181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5" fillId="2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65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88" fontId="65" fillId="0" borderId="0">
      <alignment/>
      <protection/>
    </xf>
    <xf numFmtId="0" fontId="0" fillId="0" borderId="0" applyFont="0" applyFill="0" applyBorder="0" applyAlignment="0" applyProtection="0"/>
    <xf numFmtId="189" fontId="65" fillId="0" borderId="0">
      <alignment/>
      <protection/>
    </xf>
    <xf numFmtId="0" fontId="0" fillId="0" borderId="0" applyFill="0" applyBorder="0" applyAlignment="0">
      <protection/>
    </xf>
    <xf numFmtId="0" fontId="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38" fontId="56" fillId="2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2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0" applyProtection="0">
      <alignment/>
    </xf>
    <xf numFmtId="0" fontId="11" fillId="0" borderId="0" applyProtection="0">
      <alignment/>
    </xf>
    <xf numFmtId="0" fontId="15" fillId="0" borderId="0" applyNumberFormat="0" applyFill="0" applyBorder="0" applyAlignment="0" applyProtection="0"/>
    <xf numFmtId="0" fontId="16" fillId="8" borderId="1" applyNumberFormat="0" applyAlignment="0" applyProtection="0"/>
    <xf numFmtId="10" fontId="56" fillId="22" borderId="8" applyNumberFormat="0" applyBorder="0" applyAlignment="0" applyProtection="0"/>
    <xf numFmtId="0" fontId="66" fillId="0" borderId="0">
      <alignment/>
      <protection/>
    </xf>
    <xf numFmtId="0" fontId="0" fillId="0" borderId="0" applyFill="0" applyBorder="0" applyAlignment="0">
      <protection/>
    </xf>
    <xf numFmtId="0" fontId="17" fillId="0" borderId="9" applyNumberFormat="0" applyFill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190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0" fontId="44" fillId="0" borderId="0" applyNumberFormat="0" applyFont="0" applyFill="0" applyAlignment="0">
      <protection/>
    </xf>
    <xf numFmtId="0" fontId="18" fillId="23" borderId="0" applyNumberFormat="0" applyBorder="0" applyAlignment="0" applyProtection="0"/>
    <xf numFmtId="0" fontId="32" fillId="0" borderId="0">
      <alignment/>
      <protection/>
    </xf>
    <xf numFmtId="37" fontId="68" fillId="0" borderId="0">
      <alignment/>
      <protection/>
    </xf>
    <xf numFmtId="173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21" fillId="2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7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69" fillId="0" borderId="0">
      <alignment/>
      <protection/>
    </xf>
    <xf numFmtId="49" fontId="70" fillId="0" borderId="0" applyFill="0" applyBorder="0" applyAlignment="0">
      <protection/>
    </xf>
    <xf numFmtId="0" fontId="0" fillId="0" borderId="0" applyFill="0" applyBorder="0" applyAlignment="0">
      <protection/>
    </xf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0" fillId="0" borderId="14" applyNumberFormat="0" applyFont="0" applyFill="0" applyAlignment="0" applyProtection="0"/>
    <xf numFmtId="0" fontId="24" fillId="0" borderId="0" applyNumberForma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31" fillId="0" borderId="0">
      <alignment vertical="center"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0">
      <alignment/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0" borderId="0">
      <alignment/>
      <protection/>
    </xf>
    <xf numFmtId="0" fontId="44" fillId="0" borderId="0">
      <alignment/>
      <protection/>
    </xf>
    <xf numFmtId="184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73" fillId="0" borderId="0">
      <alignment/>
      <protection/>
    </xf>
    <xf numFmtId="193" fontId="72" fillId="0" borderId="0" applyFont="0" applyFill="0" applyBorder="0" applyAlignment="0" applyProtection="0"/>
    <xf numFmtId="6" fontId="74" fillId="0" borderId="0" applyFont="0" applyFill="0" applyBorder="0" applyAlignment="0" applyProtection="0"/>
    <xf numFmtId="194" fontId="72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0" fillId="0" borderId="0" xfId="111" applyFont="1">
      <alignment/>
      <protection/>
    </xf>
    <xf numFmtId="0" fontId="30" fillId="0" borderId="0" xfId="111" applyFont="1" applyAlignment="1">
      <alignment horizontal="center"/>
      <protection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30" fillId="0" borderId="15" xfId="0" applyFont="1" applyBorder="1" applyAlignment="1">
      <alignment/>
    </xf>
    <xf numFmtId="0" fontId="32" fillId="0" borderId="8" xfId="0" applyFont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35" fillId="24" borderId="8" xfId="0" applyFont="1" applyFill="1" applyBorder="1" applyAlignment="1">
      <alignment horizontal="center"/>
    </xf>
    <xf numFmtId="178" fontId="36" fillId="0" borderId="8" xfId="0" applyNumberFormat="1" applyFont="1" applyBorder="1" applyAlignment="1">
      <alignment horizontal="center"/>
    </xf>
    <xf numFmtId="179" fontId="35" fillId="0" borderId="17" xfId="0" applyNumberFormat="1" applyFont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35" fillId="24" borderId="19" xfId="0" applyNumberFormat="1" applyFont="1" applyFill="1" applyBorder="1" applyAlignment="1">
      <alignment/>
    </xf>
    <xf numFmtId="1" fontId="38" fillId="0" borderId="19" xfId="0" applyNumberFormat="1" applyFont="1" applyBorder="1" applyAlignment="1">
      <alignment horizontal="center"/>
    </xf>
    <xf numFmtId="10" fontId="37" fillId="0" borderId="20" xfId="0" applyNumberFormat="1" applyFont="1" applyBorder="1" applyAlignment="1">
      <alignment horizontal="center"/>
    </xf>
    <xf numFmtId="0" fontId="37" fillId="24" borderId="21" xfId="0" applyFont="1" applyFill="1" applyBorder="1" applyAlignment="1">
      <alignment horizontal="center"/>
    </xf>
    <xf numFmtId="0" fontId="35" fillId="24" borderId="22" xfId="0" applyNumberFormat="1" applyFont="1" applyFill="1" applyBorder="1" applyAlignment="1">
      <alignment/>
    </xf>
    <xf numFmtId="0" fontId="35" fillId="24" borderId="22" xfId="0" applyFont="1" applyFill="1" applyBorder="1" applyAlignment="1">
      <alignment/>
    </xf>
    <xf numFmtId="0" fontId="37" fillId="24" borderId="23" xfId="0" applyFont="1" applyFill="1" applyBorder="1" applyAlignment="1">
      <alignment horizontal="center"/>
    </xf>
    <xf numFmtId="0" fontId="35" fillId="24" borderId="24" xfId="0" applyNumberFormat="1" applyFont="1" applyFill="1" applyBorder="1" applyAlignment="1">
      <alignment/>
    </xf>
    <xf numFmtId="0" fontId="35" fillId="0" borderId="25" xfId="0" applyFont="1" applyBorder="1" applyAlignment="1">
      <alignment/>
    </xf>
    <xf numFmtId="1" fontId="38" fillId="0" borderId="26" xfId="0" applyNumberFormat="1" applyFont="1" applyFill="1" applyBorder="1" applyAlignment="1">
      <alignment horizontal="center"/>
    </xf>
    <xf numFmtId="10" fontId="37" fillId="0" borderId="27" xfId="0" applyNumberFormat="1" applyFont="1" applyBorder="1" applyAlignment="1">
      <alignment horizontal="center"/>
    </xf>
    <xf numFmtId="0" fontId="40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39" fillId="0" borderId="0" xfId="0" applyFont="1" applyFill="1" applyBorder="1" applyAlignment="1">
      <alignment/>
    </xf>
    <xf numFmtId="14" fontId="29" fillId="0" borderId="0" xfId="0" applyNumberFormat="1" applyFont="1" applyBorder="1" applyAlignment="1">
      <alignment horizontal="center"/>
    </xf>
    <xf numFmtId="180" fontId="39" fillId="0" borderId="0" xfId="0" applyNumberFormat="1" applyFont="1" applyFill="1" applyBorder="1" applyAlignment="1">
      <alignment/>
    </xf>
    <xf numFmtId="0" fontId="37" fillId="0" borderId="2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2" fillId="0" borderId="29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32" fillId="0" borderId="8" xfId="0" applyNumberFormat="1" applyFont="1" applyBorder="1" applyAlignment="1">
      <alignment horizontal="center"/>
    </xf>
    <xf numFmtId="0" fontId="32" fillId="0" borderId="8" xfId="0" applyFont="1" applyBorder="1" applyAlignment="1">
      <alignment horizontal="right"/>
    </xf>
    <xf numFmtId="178" fontId="32" fillId="0" borderId="8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0" fillId="0" borderId="15" xfId="110" applyFont="1" applyBorder="1" applyAlignment="1">
      <alignment/>
      <protection/>
    </xf>
    <xf numFmtId="14" fontId="32" fillId="0" borderId="8" xfId="0" applyNumberFormat="1" applyFont="1" applyBorder="1" applyAlignment="1">
      <alignment horizontal="center"/>
    </xf>
    <xf numFmtId="0" fontId="47" fillId="0" borderId="8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31" xfId="0" applyFont="1" applyFill="1" applyBorder="1" applyAlignment="1">
      <alignment vertical="center" textRotation="180" wrapText="1"/>
    </xf>
    <xf numFmtId="0" fontId="33" fillId="0" borderId="8" xfId="0" applyFont="1" applyFill="1" applyBorder="1" applyAlignment="1">
      <alignment vertical="center" textRotation="180" wrapText="1"/>
    </xf>
    <xf numFmtId="0" fontId="46" fillId="0" borderId="31" xfId="0" applyFont="1" applyFill="1" applyBorder="1" applyAlignment="1">
      <alignment vertical="center" textRotation="180" wrapText="1"/>
    </xf>
    <xf numFmtId="178" fontId="33" fillId="0" borderId="8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32" fillId="0" borderId="32" xfId="0" applyFont="1" applyBorder="1" applyAlignment="1">
      <alignment horizontal="center"/>
    </xf>
    <xf numFmtId="1" fontId="32" fillId="0" borderId="8" xfId="0" applyNumberFormat="1" applyFont="1" applyBorder="1" applyAlignment="1">
      <alignment horizontal="center"/>
    </xf>
    <xf numFmtId="1" fontId="32" fillId="0" borderId="8" xfId="109" applyNumberFormat="1" applyFont="1" applyFill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2" fillId="0" borderId="0" xfId="0" applyFont="1" applyAlignment="1" quotePrefix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80" fontId="34" fillId="0" borderId="0" xfId="0" applyNumberFormat="1" applyFont="1" applyAlignment="1">
      <alignment horizontal="center"/>
    </xf>
    <xf numFmtId="14" fontId="33" fillId="0" borderId="31" xfId="0" applyNumberFormat="1" applyFont="1" applyBorder="1" applyAlignment="1">
      <alignment horizontal="center" vertical="center"/>
    </xf>
    <xf numFmtId="14" fontId="33" fillId="0" borderId="32" xfId="0" applyNumberFormat="1" applyFont="1" applyBorder="1" applyAlignment="1">
      <alignment horizontal="center" vertical="center"/>
    </xf>
    <xf numFmtId="180" fontId="33" fillId="0" borderId="8" xfId="0" applyNumberFormat="1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16" fontId="48" fillId="0" borderId="29" xfId="0" applyNumberFormat="1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" fontId="47" fillId="0" borderId="29" xfId="0" applyNumberFormat="1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78" fillId="25" borderId="8" xfId="0" applyFont="1" applyFill="1" applyBorder="1" applyAlignment="1">
      <alignment horizontal="center"/>
    </xf>
  </cellXfs>
  <cellStyles count="13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1 2" xfId="82"/>
    <cellStyle name="Heading 2" xfId="83"/>
    <cellStyle name="Heading 2 2" xfId="84"/>
    <cellStyle name="Heading 3" xfId="85"/>
    <cellStyle name="Heading 4" xfId="86"/>
    <cellStyle name="HEADING1" xfId="87"/>
    <cellStyle name="HEADING2" xfId="88"/>
    <cellStyle name="Hyperlink" xfId="89"/>
    <cellStyle name="Input" xfId="90"/>
    <cellStyle name="Input [yellow]" xfId="91"/>
    <cellStyle name="Input 2" xfId="92"/>
    <cellStyle name="Link Currency (0)" xfId="93"/>
    <cellStyle name="Linked Cell" xfId="94"/>
    <cellStyle name="Milliers [0]_AR1194" xfId="95"/>
    <cellStyle name="Milliers_AR1194" xfId="96"/>
    <cellStyle name="Monétaire [0]_AR1194" xfId="97"/>
    <cellStyle name="Monétaire_AR1194" xfId="98"/>
    <cellStyle name="n" xfId="99"/>
    <cellStyle name="Neutral" xfId="100"/>
    <cellStyle name="New Times Roman" xfId="101"/>
    <cellStyle name="no dec" xfId="102"/>
    <cellStyle name="Normal - Style1" xfId="103"/>
    <cellStyle name="Normal 2" xfId="104"/>
    <cellStyle name="Normal 3" xfId="105"/>
    <cellStyle name="Normal 4" xfId="106"/>
    <cellStyle name="Normal 5" xfId="107"/>
    <cellStyle name="Normal 6" xfId="108"/>
    <cellStyle name="Normal_6 RL bac LUC  07-08" xfId="109"/>
    <cellStyle name="Normal_QT2" xfId="110"/>
    <cellStyle name="Normal_Sheet1" xfId="111"/>
    <cellStyle name="Note" xfId="112"/>
    <cellStyle name="Output" xfId="113"/>
    <cellStyle name="Percent" xfId="114"/>
    <cellStyle name="Percent [2]" xfId="115"/>
    <cellStyle name="PERCENTAGE" xfId="116"/>
    <cellStyle name="PrePop Currency (0)" xfId="117"/>
    <cellStyle name="songuyen" xfId="118"/>
    <cellStyle name="Text Indent A" xfId="119"/>
    <cellStyle name="Text Indent B" xfId="120"/>
    <cellStyle name="Title" xfId="121"/>
    <cellStyle name="Total" xfId="122"/>
    <cellStyle name="Total 2" xfId="123"/>
    <cellStyle name="Warning Text" xfId="124"/>
    <cellStyle name=" [0.00]_ Att. 1- Cover" xfId="125"/>
    <cellStyle name="_ Att. 1- Cover" xfId="126"/>
    <cellStyle name="?_ Att. 1- Cover" xfId="127"/>
    <cellStyle name="똿뗦먛귟 [0.00]_PRODUCT DETAIL Q1" xfId="128"/>
    <cellStyle name="똿뗦먛귟_PRODUCT DETAIL Q1" xfId="129"/>
    <cellStyle name="믅됞 [0.00]_PRODUCT DETAIL Q1" xfId="130"/>
    <cellStyle name="믅됞_PRODUCT DETAIL Q1" xfId="131"/>
    <cellStyle name="백분율_95" xfId="132"/>
    <cellStyle name="뷭?_BOOKSHIP" xfId="133"/>
    <cellStyle name="콤마 [0]_1202" xfId="134"/>
    <cellStyle name="콤마_1202" xfId="135"/>
    <cellStyle name="통화 [0]_1202" xfId="136"/>
    <cellStyle name="통화_1202" xfId="137"/>
    <cellStyle name="표준_(정보부문)월별인원계획" xfId="138"/>
    <cellStyle name="一般_00Q3902REV.1" xfId="139"/>
    <cellStyle name="千分位[0]_00Q3902REV.1" xfId="140"/>
    <cellStyle name="千分位_00Q3902REV.1" xfId="141"/>
    <cellStyle name="標準_機器ﾘｽト (2)" xfId="142"/>
    <cellStyle name="貨幣 [0]_00Q3902REV.1" xfId="143"/>
    <cellStyle name="貨幣[0]_BRE" xfId="144"/>
    <cellStyle name="貨幣_00Q3902REV.1" xfId="145"/>
  </cellStyles>
  <dxfs count="2">
    <dxf>
      <fill>
        <patternFill patternType="none">
          <bgColor indexed="6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28575</xdr:rowOff>
    </xdr:from>
    <xdr:to>
      <xdr:col>2</xdr:col>
      <xdr:colOff>1314450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723900" y="3524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2</xdr:row>
      <xdr:rowOff>28575</xdr:rowOff>
    </xdr:from>
    <xdr:to>
      <xdr:col>14</xdr:col>
      <xdr:colOff>209550</xdr:colOff>
      <xdr:row>2</xdr:row>
      <xdr:rowOff>28575</xdr:rowOff>
    </xdr:to>
    <xdr:sp>
      <xdr:nvSpPr>
        <xdr:cNvPr id="2" name="Line 125"/>
        <xdr:cNvSpPr>
          <a:spLocks/>
        </xdr:cNvSpPr>
      </xdr:nvSpPr>
      <xdr:spPr>
        <a:xfrm>
          <a:off x="5200650" y="3524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SO%20DAO%20TAO\GIAO%20VU%20KHOA\DIEM%20REN%20LUYEN\DRL%2006-07\DRL%20HK%20II%2006%2007\QTTCDL\KTDL\20DL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cua%20Tu\KHOI98\DIEM98\T_DIEM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sns.dtu.edu.vn/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5.592592592592593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5.857142857142857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5.444444444444445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5.422885572139304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5.857142857142857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5.928571428571429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6.148148148148148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7.190476190476191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6.090909090909091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5.357142857142857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6.444444444444445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7.111111111111111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6.313432835820896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7.523809523809524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6.481481481481482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6.545454545454546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7.107142857142857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5.814814814814815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5.91542288557214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5.857142857142857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5.935323383084577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7.190476190476191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6.303030303030303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7.481481481481482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7.428571428571429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7.393939393939394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8.107142857142858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8.464285714285714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8.148148148148149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8.014925373134329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5.731481481481482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7.190476190476191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5.523809523809524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6.607142857142857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5.111111111111111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5.791044776119403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6.481481481481482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6.178571428571429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5.980099502487562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5.545454545454546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5.962962962962963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5.761904761904762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6.107142857142857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5.592592592592593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6.348258706467662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6.523809523809524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5.592592592592593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6.761904761904762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5.814814814814815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7.090909090909091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5.857142857142857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6.928571428571429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6.62962962962963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6.482587064676617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8.428571428571429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6.428571428571429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6.857142857142857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7.014925373134329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5.190476190476191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5.678571428571429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5.303030303030303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5.62962962962963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5.761904761904762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5.857142857142857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6.592592592592593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5.181818181818182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5.357142857142857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5.678571428571429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6.428571428571429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5.990049751243781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6.523809523809524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5.107142857142857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6.592592592592593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6.814814814814815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6.492537313432836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6.014925373134329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6.212121212121212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5.928571428571429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5.481481481481482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5.678571428571429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5.66542288557214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8.19047619047619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7.212121212121212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5.424242424242424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6.607142857142857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6.107142857142857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5.814814814814815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6.181818181818182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6.814814814814815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5.814814814814815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6.444444444444445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5.428571428571429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5.393939393939394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5.777777777777778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7.190476190476191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6.095238095238095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6.424242424242424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5.428571428571429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5.814814814814815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5.428571428571429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5.777777777777778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6.857142857142857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5.829601990049751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6.428571428571429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6.678571428571429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6.592592592592593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5.761904761904762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5.848484848484849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5.857142857142857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5.592592592592593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6.111111111111111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5.970149253731344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6.357142857142857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6.607142857142857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6.444444444444445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5.607142857142857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6.178571428571429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6.111111111111111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7.190476190476191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6.481481481481482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6.592592592592593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5.761904761904762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5.424242424242424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5.428571428571429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5.62962962962963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5.736318407960199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5.761904761904762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5.928571428571429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8.214285714285714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7.592592592592593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6.178571428571429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5.777777777777778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5.945273631840796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8.19047619047619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6.428571428571429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7.678571428571429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6.777777777777778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8.04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7.095238095238095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5.545454545454546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5.928571428571429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7.857142857142857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7.148148148148148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7.962962962962963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6.107142857142857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5.111111111111111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5.681592039800995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6.111111111111111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6.777777777777778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5.678571428571429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6.428571428571429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6.159203980099503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6.857142857142857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6.537313432835821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5.761904761904762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6.178571428571429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7.178571428571429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7.104477611940299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5.181818181818182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5.857142857142857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5.857142857142857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6.107142857142857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5.777777777777778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6.481481481481482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6.124378109452737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5.761904761904762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5.393939393939394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6.428571428571429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5.481481481481482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6.523809523809524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6.424242424242424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6.111111111111111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8.178571428571429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7.134328358208955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5.181818181818182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5.447761194029851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5.592592592592593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5.935323383084577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5.928571428571429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5.481481481481482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5.814814814814815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6.523809523809524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5.848484848484849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5.428571428571429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6.034825870646766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6.619047619047619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5.393939393939394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6.148148148148148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6.523809523809524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6.212121212121212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6.481481481481482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6.444444444444445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6.303030303030303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5.870646766169155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7.095238095238095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7.148148148148148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6.111111111111111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6.711442786069652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5.111111111111111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4.481481481481482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5.523809523809524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4.111111111111111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3.892857142857143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U35" sqref="U35"/>
    </sheetView>
  </sheetViews>
  <sheetFormatPr defaultColWidth="9.140625" defaultRowHeight="12.75"/>
  <cols>
    <col min="1" max="1" width="3.7109375" style="0" customWidth="1"/>
    <col min="2" max="2" width="9.57421875" style="0" customWidth="1"/>
    <col min="3" max="3" width="22.28125" style="0" customWidth="1"/>
    <col min="4" max="4" width="8.28125" style="0" customWidth="1"/>
    <col min="6" max="6" width="8.57421875" style="0" customWidth="1"/>
    <col min="7" max="7" width="4.421875" style="0" customWidth="1"/>
    <col min="8" max="8" width="4.140625" style="0" customWidth="1"/>
    <col min="9" max="9" width="4.57421875" style="0" customWidth="1"/>
    <col min="10" max="11" width="4.28125" style="0" customWidth="1"/>
    <col min="12" max="12" width="4.7109375" style="0" customWidth="1"/>
    <col min="13" max="13" width="4.28125" style="0" customWidth="1"/>
    <col min="14" max="15" width="4.421875" style="0" customWidth="1"/>
    <col min="16" max="16" width="4.7109375" style="0" customWidth="1"/>
    <col min="17" max="17" width="5.8515625" style="0" customWidth="1"/>
    <col min="18" max="18" width="6.140625" style="0" customWidth="1"/>
    <col min="19" max="19" width="7.28125" style="5" customWidth="1"/>
    <col min="20" max="20" width="8.8515625" style="0" customWidth="1"/>
    <col min="21" max="21" width="9.140625" style="54" customWidth="1"/>
  </cols>
  <sheetData>
    <row r="1" spans="1:20" ht="12.75">
      <c r="A1" s="60" t="s">
        <v>30</v>
      </c>
      <c r="B1" s="60"/>
      <c r="C1" s="60"/>
      <c r="D1" s="60"/>
      <c r="E1" s="61" t="s">
        <v>31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.75">
      <c r="A2" s="62" t="s">
        <v>33</v>
      </c>
      <c r="B2" s="62"/>
      <c r="C2" s="62"/>
      <c r="D2" s="62"/>
      <c r="E2" s="62" t="s">
        <v>48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.75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8"/>
      <c r="T4" s="68"/>
    </row>
    <row r="5" spans="1:20" ht="15.75">
      <c r="A5" s="77" t="s">
        <v>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5.75">
      <c r="A6" s="42"/>
      <c r="B6" s="42"/>
      <c r="C6" s="1" t="s">
        <v>69</v>
      </c>
      <c r="E6" s="56" t="s">
        <v>72</v>
      </c>
      <c r="F6" s="2"/>
      <c r="G6" s="42"/>
      <c r="H6" s="42"/>
      <c r="I6" s="1"/>
      <c r="J6" s="42"/>
      <c r="K6" s="42"/>
      <c r="L6" s="42"/>
      <c r="M6" s="42"/>
      <c r="N6" s="43"/>
      <c r="O6" s="42"/>
      <c r="P6" s="42"/>
      <c r="Q6" s="43" t="s">
        <v>70</v>
      </c>
      <c r="R6" s="42"/>
      <c r="S6" s="44"/>
      <c r="T6" s="42"/>
    </row>
    <row r="7" spans="1:20" ht="15.75">
      <c r="A7" s="42"/>
      <c r="B7" s="42"/>
      <c r="D7" s="45" t="s">
        <v>71</v>
      </c>
      <c r="E7" s="45"/>
      <c r="F7" s="45"/>
      <c r="G7" s="45"/>
      <c r="H7" s="45"/>
      <c r="I7" s="45"/>
      <c r="J7" s="45"/>
      <c r="K7" s="45"/>
      <c r="L7" s="45"/>
      <c r="M7" s="45"/>
      <c r="N7" s="6"/>
      <c r="O7" s="42"/>
      <c r="P7" s="42"/>
      <c r="Q7" s="42"/>
      <c r="R7" s="3"/>
      <c r="S7" s="4"/>
      <c r="T7" s="3"/>
    </row>
    <row r="8" spans="1:21" s="48" customFormat="1" ht="15" customHeight="1">
      <c r="A8" s="75" t="s">
        <v>0</v>
      </c>
      <c r="B8" s="82" t="s">
        <v>19</v>
      </c>
      <c r="C8" s="84" t="s">
        <v>50</v>
      </c>
      <c r="D8" s="85"/>
      <c r="E8" s="70" t="s">
        <v>9</v>
      </c>
      <c r="F8" s="75" t="s">
        <v>1</v>
      </c>
      <c r="G8" s="88" t="s">
        <v>32</v>
      </c>
      <c r="H8" s="89"/>
      <c r="I8" s="73" t="s">
        <v>20</v>
      </c>
      <c r="J8" s="80" t="s">
        <v>41</v>
      </c>
      <c r="K8" s="81"/>
      <c r="L8" s="73" t="s">
        <v>20</v>
      </c>
      <c r="M8" s="80" t="s">
        <v>53</v>
      </c>
      <c r="N8" s="81"/>
      <c r="O8" s="78" t="s">
        <v>20</v>
      </c>
      <c r="P8" s="47" t="s">
        <v>73</v>
      </c>
      <c r="Q8" s="78" t="s">
        <v>20</v>
      </c>
      <c r="R8" s="72" t="s">
        <v>51</v>
      </c>
      <c r="S8" s="72"/>
      <c r="T8" s="72"/>
      <c r="U8" s="55"/>
    </row>
    <row r="9" spans="1:21" s="48" customFormat="1" ht="32.25" customHeight="1">
      <c r="A9" s="76"/>
      <c r="B9" s="83"/>
      <c r="C9" s="86"/>
      <c r="D9" s="87"/>
      <c r="E9" s="71"/>
      <c r="F9" s="76"/>
      <c r="G9" s="49" t="s">
        <v>10</v>
      </c>
      <c r="H9" s="50" t="s">
        <v>11</v>
      </c>
      <c r="I9" s="74"/>
      <c r="J9" s="49" t="s">
        <v>12</v>
      </c>
      <c r="K9" s="49" t="s">
        <v>13</v>
      </c>
      <c r="L9" s="74"/>
      <c r="M9" s="51" t="s">
        <v>14</v>
      </c>
      <c r="N9" s="51" t="s">
        <v>15</v>
      </c>
      <c r="O9" s="79"/>
      <c r="P9" s="49" t="s">
        <v>16</v>
      </c>
      <c r="Q9" s="79"/>
      <c r="R9" s="52" t="s">
        <v>34</v>
      </c>
      <c r="S9" s="53" t="s">
        <v>17</v>
      </c>
      <c r="T9" s="53" t="s">
        <v>52</v>
      </c>
      <c r="U9" s="55"/>
    </row>
    <row r="10" spans="1:20" ht="19.5" customHeight="1">
      <c r="A10" s="7">
        <v>1</v>
      </c>
      <c r="B10" s="38">
        <v>152112420</v>
      </c>
      <c r="C10" s="36" t="s">
        <v>74</v>
      </c>
      <c r="D10" s="37" t="s">
        <v>64</v>
      </c>
      <c r="E10" s="38" t="s">
        <v>75</v>
      </c>
      <c r="F10" s="39" t="s">
        <v>148</v>
      </c>
      <c r="G10" s="7">
        <v>82</v>
      </c>
      <c r="H10" s="57">
        <v>80</v>
      </c>
      <c r="I10" s="40">
        <v>81</v>
      </c>
      <c r="J10" s="7">
        <v>0</v>
      </c>
      <c r="K10" s="7">
        <v>66</v>
      </c>
      <c r="L10" s="40">
        <v>33</v>
      </c>
      <c r="M10" s="7">
        <v>72</v>
      </c>
      <c r="N10" s="58">
        <v>74</v>
      </c>
      <c r="O10" s="40">
        <v>73</v>
      </c>
      <c r="P10" s="7">
        <v>85</v>
      </c>
      <c r="Q10" s="7">
        <v>85</v>
      </c>
      <c r="R10" s="57">
        <v>69</v>
      </c>
      <c r="S10" s="38" t="s">
        <v>5</v>
      </c>
      <c r="T10" s="35"/>
    </row>
    <row r="11" spans="1:20" ht="19.5" customHeight="1">
      <c r="A11" s="7">
        <v>2</v>
      </c>
      <c r="B11" s="38">
        <v>152112430</v>
      </c>
      <c r="C11" s="36" t="s">
        <v>76</v>
      </c>
      <c r="D11" s="37" t="s">
        <v>35</v>
      </c>
      <c r="E11" s="38" t="s">
        <v>77</v>
      </c>
      <c r="F11" s="39" t="s">
        <v>148</v>
      </c>
      <c r="G11" s="7">
        <v>81</v>
      </c>
      <c r="H11" s="57">
        <v>85</v>
      </c>
      <c r="I11" s="40">
        <v>83</v>
      </c>
      <c r="J11" s="7">
        <v>0</v>
      </c>
      <c r="K11" s="7">
        <v>71</v>
      </c>
      <c r="L11" s="40">
        <v>35.5</v>
      </c>
      <c r="M11" s="7">
        <v>70</v>
      </c>
      <c r="N11" s="58">
        <v>80</v>
      </c>
      <c r="O11" s="40">
        <v>75</v>
      </c>
      <c r="P11" s="7">
        <v>85</v>
      </c>
      <c r="Q11" s="7">
        <v>85</v>
      </c>
      <c r="R11" s="57">
        <v>71</v>
      </c>
      <c r="S11" s="38" t="s">
        <v>6</v>
      </c>
      <c r="T11" s="35"/>
    </row>
    <row r="12" spans="1:20" ht="19.5" customHeight="1">
      <c r="A12" s="7">
        <v>3</v>
      </c>
      <c r="B12" s="38">
        <v>142121044</v>
      </c>
      <c r="C12" s="36" t="s">
        <v>78</v>
      </c>
      <c r="D12" s="37" t="s">
        <v>62</v>
      </c>
      <c r="E12" s="38" t="s">
        <v>55</v>
      </c>
      <c r="F12" s="39" t="s">
        <v>148</v>
      </c>
      <c r="G12" s="7">
        <v>91</v>
      </c>
      <c r="H12" s="57">
        <v>95</v>
      </c>
      <c r="I12" s="40">
        <v>93</v>
      </c>
      <c r="J12" s="7">
        <v>85</v>
      </c>
      <c r="K12" s="7">
        <v>90</v>
      </c>
      <c r="L12" s="40">
        <v>87.5</v>
      </c>
      <c r="M12" s="7">
        <v>96</v>
      </c>
      <c r="N12" s="58">
        <v>83</v>
      </c>
      <c r="O12" s="40">
        <v>89.5</v>
      </c>
      <c r="P12" s="7">
        <v>90</v>
      </c>
      <c r="Q12" s="7">
        <v>90</v>
      </c>
      <c r="R12" s="57">
        <v>90</v>
      </c>
      <c r="S12" s="38" t="s">
        <v>8</v>
      </c>
      <c r="T12" s="35"/>
    </row>
    <row r="13" spans="1:20" ht="19.5" customHeight="1">
      <c r="A13" s="7">
        <v>4</v>
      </c>
      <c r="B13" s="38">
        <v>152116069</v>
      </c>
      <c r="C13" s="36" t="s">
        <v>79</v>
      </c>
      <c r="D13" s="37" t="s">
        <v>80</v>
      </c>
      <c r="E13" s="38" t="s">
        <v>81</v>
      </c>
      <c r="F13" s="39" t="s">
        <v>148</v>
      </c>
      <c r="G13" s="7">
        <v>86</v>
      </c>
      <c r="H13" s="57">
        <v>90</v>
      </c>
      <c r="I13" s="40">
        <v>88</v>
      </c>
      <c r="J13" s="7">
        <v>80</v>
      </c>
      <c r="K13" s="7">
        <v>91</v>
      </c>
      <c r="L13" s="40">
        <v>85.5</v>
      </c>
      <c r="M13" s="7">
        <v>89</v>
      </c>
      <c r="N13" s="58">
        <v>85</v>
      </c>
      <c r="O13" s="40">
        <v>87</v>
      </c>
      <c r="P13" s="7">
        <v>90</v>
      </c>
      <c r="Q13" s="7">
        <v>90</v>
      </c>
      <c r="R13" s="57">
        <v>88</v>
      </c>
      <c r="S13" s="38" t="s">
        <v>7</v>
      </c>
      <c r="T13" s="35"/>
    </row>
    <row r="14" spans="1:21" ht="19.5" customHeight="1">
      <c r="A14" s="7">
        <v>5</v>
      </c>
      <c r="B14" s="38">
        <v>152115507</v>
      </c>
      <c r="C14" s="36" t="s">
        <v>82</v>
      </c>
      <c r="D14" s="37" t="s">
        <v>83</v>
      </c>
      <c r="E14" s="38" t="s">
        <v>59</v>
      </c>
      <c r="F14" s="39" t="s">
        <v>148</v>
      </c>
      <c r="G14" s="7">
        <v>0</v>
      </c>
      <c r="H14" s="57">
        <v>0</v>
      </c>
      <c r="I14" s="40">
        <v>0</v>
      </c>
      <c r="J14" s="7">
        <v>0</v>
      </c>
      <c r="K14" s="7">
        <v>0</v>
      </c>
      <c r="L14" s="40">
        <v>0</v>
      </c>
      <c r="M14" s="7">
        <v>70</v>
      </c>
      <c r="N14" s="58">
        <v>85</v>
      </c>
      <c r="O14" s="40">
        <v>77.5</v>
      </c>
      <c r="P14" s="7">
        <v>90</v>
      </c>
      <c r="Q14" s="7">
        <v>90</v>
      </c>
      <c r="R14" s="57">
        <f>ROUND((I14*1+L14*1.2+O14*1.4+Q14*1.4)/5.2,2)</f>
        <v>45.1</v>
      </c>
      <c r="S14" s="90" t="str">
        <f>IF(R14&gt;=90,"X.SẮC",IF(R14&gt;=80,"TỐT",IF(R14&gt;=70,"KHÁ",IF(R14&gt;=60,"TB KHÁ",IF(R14&gt;=50,"T.BÌNH",IF(R14&gt;=40,"YẾU",IF(R14&gt;0,"KÉM","KĐGIÁ")))))))</f>
        <v>YẾU</v>
      </c>
      <c r="T14" s="35"/>
      <c r="U14" s="54" t="s">
        <v>149</v>
      </c>
    </row>
    <row r="15" spans="1:21" ht="19.5" customHeight="1">
      <c r="A15" s="7">
        <v>6</v>
      </c>
      <c r="B15" s="38">
        <v>132114008</v>
      </c>
      <c r="C15" s="36" t="s">
        <v>39</v>
      </c>
      <c r="D15" s="37" t="s">
        <v>67</v>
      </c>
      <c r="E15" s="38" t="s">
        <v>84</v>
      </c>
      <c r="F15" s="39" t="s">
        <v>148</v>
      </c>
      <c r="G15" s="7">
        <v>75</v>
      </c>
      <c r="H15" s="57">
        <v>85</v>
      </c>
      <c r="I15" s="40">
        <v>80</v>
      </c>
      <c r="J15" s="7">
        <v>0</v>
      </c>
      <c r="K15" s="7">
        <v>55</v>
      </c>
      <c r="L15" s="40">
        <v>27.5</v>
      </c>
      <c r="M15" s="7">
        <v>70</v>
      </c>
      <c r="N15" s="58">
        <v>0</v>
      </c>
      <c r="O15" s="40">
        <v>35</v>
      </c>
      <c r="P15" s="7">
        <v>0</v>
      </c>
      <c r="Q15" s="7">
        <v>0</v>
      </c>
      <c r="R15" s="57">
        <v>31</v>
      </c>
      <c r="S15" s="38" t="s">
        <v>3</v>
      </c>
      <c r="T15" s="35"/>
      <c r="U15" s="54" t="s">
        <v>150</v>
      </c>
    </row>
    <row r="16" spans="1:21" ht="19.5" customHeight="1">
      <c r="A16" s="7">
        <v>7</v>
      </c>
      <c r="B16" s="38">
        <v>152112426</v>
      </c>
      <c r="C16" s="36" t="s">
        <v>85</v>
      </c>
      <c r="D16" s="37" t="s">
        <v>86</v>
      </c>
      <c r="E16" s="38" t="s">
        <v>87</v>
      </c>
      <c r="F16" s="39" t="s">
        <v>148</v>
      </c>
      <c r="G16" s="7">
        <v>0</v>
      </c>
      <c r="H16" s="57">
        <v>0</v>
      </c>
      <c r="I16" s="40">
        <v>0</v>
      </c>
      <c r="J16" s="7">
        <v>65</v>
      </c>
      <c r="K16" s="7">
        <v>86</v>
      </c>
      <c r="L16" s="40">
        <v>75.5</v>
      </c>
      <c r="M16" s="7">
        <v>87</v>
      </c>
      <c r="N16" s="58">
        <v>82</v>
      </c>
      <c r="O16" s="40">
        <v>84.5</v>
      </c>
      <c r="P16" s="7">
        <v>0</v>
      </c>
      <c r="Q16" s="7">
        <v>0</v>
      </c>
      <c r="R16" s="57">
        <f>ROUND((I16*1+L16*1.2+O16*1.4+Q16*1.4)/5.2,2)</f>
        <v>40.17</v>
      </c>
      <c r="S16" s="90" t="str">
        <f>IF(R16&gt;=90,"X.SẮC",IF(R16&gt;=80,"TỐT",IF(R16&gt;=70,"KHÁ",IF(R16&gt;=60,"TB KHÁ",IF(R16&gt;=50,"T.BÌNH",IF(R16&gt;=40,"YẾU",IF(R16&gt;0,"KÉM","KĐGIÁ")))))))</f>
        <v>YẾU</v>
      </c>
      <c r="T16" s="35"/>
      <c r="U16" s="54" t="s">
        <v>151</v>
      </c>
    </row>
    <row r="17" spans="1:21" ht="19.5" customHeight="1">
      <c r="A17" s="7">
        <v>8</v>
      </c>
      <c r="B17" s="38">
        <v>152112441</v>
      </c>
      <c r="C17" s="36" t="s">
        <v>60</v>
      </c>
      <c r="D17" s="37" t="s">
        <v>65</v>
      </c>
      <c r="E17" s="38" t="s">
        <v>88</v>
      </c>
      <c r="F17" s="39" t="s">
        <v>148</v>
      </c>
      <c r="G17" s="7">
        <v>0</v>
      </c>
      <c r="H17" s="57">
        <v>0</v>
      </c>
      <c r="I17" s="40">
        <v>0</v>
      </c>
      <c r="J17" s="7">
        <v>80</v>
      </c>
      <c r="K17" s="7">
        <v>84</v>
      </c>
      <c r="L17" s="40">
        <v>82</v>
      </c>
      <c r="M17" s="7">
        <v>87</v>
      </c>
      <c r="N17" s="58">
        <v>85</v>
      </c>
      <c r="O17" s="40">
        <v>86</v>
      </c>
      <c r="P17" s="7">
        <v>90</v>
      </c>
      <c r="Q17" s="7">
        <v>90</v>
      </c>
      <c r="R17" s="57">
        <f>ROUND((I17*1+L17*1.2+O17*1.4+Q17*1.4)/5.2,2)</f>
        <v>66.31</v>
      </c>
      <c r="S17" s="90" t="str">
        <f>IF(R17&gt;=90,"X.SẮC",IF(R17&gt;=80,"TỐT",IF(R17&gt;=70,"KHÁ",IF(R17&gt;=60,"TB KHÁ",IF(R17&gt;=50,"T.BÌNH",IF(R17&gt;=40,"YẾU",IF(R17&gt;0,"KÉM","KĐGIÁ")))))))</f>
        <v>TB KHÁ</v>
      </c>
      <c r="T17" s="35"/>
      <c r="U17" s="54" t="s">
        <v>151</v>
      </c>
    </row>
    <row r="18" spans="1:20" ht="19.5" customHeight="1">
      <c r="A18" s="7">
        <v>9</v>
      </c>
      <c r="B18" s="38">
        <v>152112417</v>
      </c>
      <c r="C18" s="36" t="s">
        <v>89</v>
      </c>
      <c r="D18" s="37" t="s">
        <v>36</v>
      </c>
      <c r="E18" s="38" t="s">
        <v>90</v>
      </c>
      <c r="F18" s="39" t="s">
        <v>148</v>
      </c>
      <c r="G18" s="7">
        <v>86</v>
      </c>
      <c r="H18" s="57">
        <v>82</v>
      </c>
      <c r="I18" s="40">
        <v>84</v>
      </c>
      <c r="J18" s="7">
        <v>80</v>
      </c>
      <c r="K18" s="7">
        <v>91</v>
      </c>
      <c r="L18" s="40">
        <v>85.5</v>
      </c>
      <c r="M18" s="7">
        <v>89</v>
      </c>
      <c r="N18" s="58">
        <v>85</v>
      </c>
      <c r="O18" s="40">
        <v>87</v>
      </c>
      <c r="P18" s="7">
        <v>90</v>
      </c>
      <c r="Q18" s="7">
        <v>90</v>
      </c>
      <c r="R18" s="57">
        <v>87</v>
      </c>
      <c r="S18" s="38" t="s">
        <v>7</v>
      </c>
      <c r="T18" s="35"/>
    </row>
    <row r="19" spans="1:20" ht="19.5" customHeight="1">
      <c r="A19" s="7">
        <v>10</v>
      </c>
      <c r="B19" s="38">
        <v>152112445</v>
      </c>
      <c r="C19" s="36" t="s">
        <v>91</v>
      </c>
      <c r="D19" s="37" t="s">
        <v>61</v>
      </c>
      <c r="E19" s="38" t="s">
        <v>92</v>
      </c>
      <c r="F19" s="39" t="s">
        <v>148</v>
      </c>
      <c r="G19" s="7">
        <v>87</v>
      </c>
      <c r="H19" s="57">
        <v>88</v>
      </c>
      <c r="I19" s="40">
        <v>87.5</v>
      </c>
      <c r="J19" s="7">
        <v>85</v>
      </c>
      <c r="K19" s="7">
        <v>91</v>
      </c>
      <c r="L19" s="40">
        <v>88</v>
      </c>
      <c r="M19" s="7">
        <v>90</v>
      </c>
      <c r="N19" s="58">
        <v>85</v>
      </c>
      <c r="O19" s="40">
        <v>87.5</v>
      </c>
      <c r="P19" s="7">
        <v>90</v>
      </c>
      <c r="Q19" s="7">
        <v>90</v>
      </c>
      <c r="R19" s="57">
        <v>88</v>
      </c>
      <c r="S19" s="38" t="s">
        <v>7</v>
      </c>
      <c r="T19" s="35"/>
    </row>
    <row r="20" spans="1:20" ht="19.5" customHeight="1">
      <c r="A20" s="7">
        <v>11</v>
      </c>
      <c r="B20" s="38">
        <v>152112437</v>
      </c>
      <c r="C20" s="36" t="s">
        <v>45</v>
      </c>
      <c r="D20" s="37" t="s">
        <v>93</v>
      </c>
      <c r="E20" s="38" t="s">
        <v>94</v>
      </c>
      <c r="F20" s="39" t="s">
        <v>148</v>
      </c>
      <c r="G20" s="7">
        <v>83</v>
      </c>
      <c r="H20" s="57">
        <v>83</v>
      </c>
      <c r="I20" s="40">
        <v>83</v>
      </c>
      <c r="J20" s="7">
        <v>90</v>
      </c>
      <c r="K20" s="7">
        <v>91</v>
      </c>
      <c r="L20" s="40">
        <v>90.5</v>
      </c>
      <c r="M20" s="7">
        <v>90</v>
      </c>
      <c r="N20" s="58">
        <v>90</v>
      </c>
      <c r="O20" s="40">
        <v>90</v>
      </c>
      <c r="P20" s="7">
        <v>90</v>
      </c>
      <c r="Q20" s="7">
        <v>90</v>
      </c>
      <c r="R20" s="57">
        <v>89</v>
      </c>
      <c r="S20" s="38" t="s">
        <v>7</v>
      </c>
      <c r="T20" s="35"/>
    </row>
    <row r="21" spans="1:20" ht="19.5" customHeight="1">
      <c r="A21" s="7">
        <v>12</v>
      </c>
      <c r="B21" s="38">
        <v>152116193</v>
      </c>
      <c r="C21" s="36" t="s">
        <v>95</v>
      </c>
      <c r="D21" s="37" t="s">
        <v>96</v>
      </c>
      <c r="E21" s="38" t="s">
        <v>97</v>
      </c>
      <c r="F21" s="39" t="s">
        <v>148</v>
      </c>
      <c r="G21" s="7">
        <v>85</v>
      </c>
      <c r="H21" s="57">
        <v>82</v>
      </c>
      <c r="I21" s="40">
        <v>83.5</v>
      </c>
      <c r="J21" s="7">
        <v>80</v>
      </c>
      <c r="K21" s="7">
        <v>81</v>
      </c>
      <c r="L21" s="40">
        <v>80.5</v>
      </c>
      <c r="M21" s="7">
        <v>89</v>
      </c>
      <c r="N21" s="58">
        <v>0</v>
      </c>
      <c r="O21" s="40">
        <v>44.5</v>
      </c>
      <c r="P21" s="7">
        <v>86</v>
      </c>
      <c r="Q21" s="7">
        <v>86</v>
      </c>
      <c r="R21" s="57">
        <v>73</v>
      </c>
      <c r="S21" s="38" t="s">
        <v>6</v>
      </c>
      <c r="T21" s="35"/>
    </row>
    <row r="22" spans="1:20" ht="19.5" customHeight="1">
      <c r="A22" s="7">
        <v>13</v>
      </c>
      <c r="B22" s="38">
        <v>152112001</v>
      </c>
      <c r="C22" s="36" t="s">
        <v>98</v>
      </c>
      <c r="D22" s="37" t="s">
        <v>66</v>
      </c>
      <c r="E22" s="38" t="s">
        <v>99</v>
      </c>
      <c r="F22" s="39" t="s">
        <v>148</v>
      </c>
      <c r="G22" s="7">
        <v>84</v>
      </c>
      <c r="H22" s="57">
        <v>83</v>
      </c>
      <c r="I22" s="40">
        <v>83.5</v>
      </c>
      <c r="J22" s="7">
        <v>80</v>
      </c>
      <c r="K22" s="7">
        <v>91</v>
      </c>
      <c r="L22" s="40">
        <v>85.5</v>
      </c>
      <c r="M22" s="7">
        <v>89</v>
      </c>
      <c r="N22" s="58">
        <v>85</v>
      </c>
      <c r="O22" s="40">
        <v>87</v>
      </c>
      <c r="P22" s="7">
        <v>85</v>
      </c>
      <c r="Q22" s="7">
        <v>85</v>
      </c>
      <c r="R22" s="57">
        <v>85</v>
      </c>
      <c r="S22" s="38" t="s">
        <v>7</v>
      </c>
      <c r="T22" s="35"/>
    </row>
    <row r="23" spans="1:20" ht="19.5" customHeight="1">
      <c r="A23" s="7">
        <v>14</v>
      </c>
      <c r="B23" s="38">
        <v>152115894</v>
      </c>
      <c r="C23" s="36" t="s">
        <v>100</v>
      </c>
      <c r="D23" s="37" t="s">
        <v>101</v>
      </c>
      <c r="E23" s="38" t="s">
        <v>102</v>
      </c>
      <c r="F23" s="39" t="s">
        <v>148</v>
      </c>
      <c r="G23" s="7">
        <v>83</v>
      </c>
      <c r="H23" s="57">
        <v>84</v>
      </c>
      <c r="I23" s="40">
        <v>83.5</v>
      </c>
      <c r="J23" s="7">
        <v>85</v>
      </c>
      <c r="K23" s="7">
        <v>76</v>
      </c>
      <c r="L23" s="40">
        <v>80.5</v>
      </c>
      <c r="M23" s="7">
        <v>89</v>
      </c>
      <c r="N23" s="58">
        <v>86</v>
      </c>
      <c r="O23" s="40">
        <v>87.5</v>
      </c>
      <c r="P23" s="7">
        <v>90</v>
      </c>
      <c r="Q23" s="7">
        <v>90</v>
      </c>
      <c r="R23" s="57">
        <v>86</v>
      </c>
      <c r="S23" s="38" t="s">
        <v>7</v>
      </c>
      <c r="T23" s="35"/>
    </row>
    <row r="24" spans="1:21" ht="19.5" customHeight="1">
      <c r="A24" s="7">
        <v>15</v>
      </c>
      <c r="B24" s="38">
        <v>152112439</v>
      </c>
      <c r="C24" s="36" t="s">
        <v>103</v>
      </c>
      <c r="D24" s="37" t="s">
        <v>104</v>
      </c>
      <c r="E24" s="38" t="s">
        <v>105</v>
      </c>
      <c r="F24" s="39" t="s">
        <v>148</v>
      </c>
      <c r="G24" s="7">
        <v>0</v>
      </c>
      <c r="H24" s="57">
        <v>0</v>
      </c>
      <c r="I24" s="40">
        <v>0</v>
      </c>
      <c r="J24" s="7">
        <v>85</v>
      </c>
      <c r="K24" s="7">
        <v>86</v>
      </c>
      <c r="L24" s="40">
        <v>85.5</v>
      </c>
      <c r="M24" s="7">
        <v>89</v>
      </c>
      <c r="N24" s="58">
        <v>87</v>
      </c>
      <c r="O24" s="40">
        <v>88</v>
      </c>
      <c r="P24" s="7">
        <v>70</v>
      </c>
      <c r="Q24" s="7">
        <v>70</v>
      </c>
      <c r="R24" s="57">
        <f>ROUND((I24*1+L24*1.2+O24*1.4+Q24*1.4)/5.2,2)</f>
        <v>62.27</v>
      </c>
      <c r="S24" s="90" t="str">
        <f>IF(R24&gt;=90,"X.SẮC",IF(R24&gt;=80,"TỐT",IF(R24&gt;=70,"KHÁ",IF(R24&gt;=60,"TB KHÁ",IF(R24&gt;=50,"T.BÌNH",IF(R24&gt;=40,"YẾU",IF(R24&gt;0,"KÉM","KĐGIÁ")))))))</f>
        <v>TB KHÁ</v>
      </c>
      <c r="T24" s="35"/>
      <c r="U24" s="54" t="s">
        <v>151</v>
      </c>
    </row>
    <row r="25" spans="1:20" ht="19.5" customHeight="1">
      <c r="A25" s="7">
        <v>16</v>
      </c>
      <c r="B25" s="38">
        <v>152116313</v>
      </c>
      <c r="C25" s="36" t="s">
        <v>54</v>
      </c>
      <c r="D25" s="37" t="s">
        <v>106</v>
      </c>
      <c r="E25" s="38" t="s">
        <v>107</v>
      </c>
      <c r="F25" s="39" t="s">
        <v>148</v>
      </c>
      <c r="G25" s="7">
        <v>87</v>
      </c>
      <c r="H25" s="57">
        <v>82</v>
      </c>
      <c r="I25" s="40">
        <v>84.5</v>
      </c>
      <c r="J25" s="7">
        <v>90</v>
      </c>
      <c r="K25" s="7">
        <v>79</v>
      </c>
      <c r="L25" s="40">
        <v>84.5</v>
      </c>
      <c r="M25" s="7">
        <v>94</v>
      </c>
      <c r="N25" s="58">
        <v>89</v>
      </c>
      <c r="O25" s="40">
        <v>91.5</v>
      </c>
      <c r="P25" s="7">
        <v>90</v>
      </c>
      <c r="Q25" s="7">
        <v>90</v>
      </c>
      <c r="R25" s="57">
        <v>88</v>
      </c>
      <c r="S25" s="38" t="s">
        <v>7</v>
      </c>
      <c r="T25" s="35"/>
    </row>
    <row r="26" spans="1:20" ht="19.5" customHeight="1">
      <c r="A26" s="7">
        <v>17</v>
      </c>
      <c r="B26" s="38">
        <v>152112444</v>
      </c>
      <c r="C26" s="36" t="s">
        <v>108</v>
      </c>
      <c r="D26" s="37" t="s">
        <v>109</v>
      </c>
      <c r="E26" s="38" t="s">
        <v>94</v>
      </c>
      <c r="F26" s="39" t="s">
        <v>148</v>
      </c>
      <c r="G26" s="7">
        <v>84</v>
      </c>
      <c r="H26" s="57">
        <v>82</v>
      </c>
      <c r="I26" s="40">
        <v>83</v>
      </c>
      <c r="J26" s="7">
        <v>80</v>
      </c>
      <c r="K26" s="7">
        <v>85</v>
      </c>
      <c r="L26" s="40">
        <v>82.5</v>
      </c>
      <c r="M26" s="7">
        <v>70</v>
      </c>
      <c r="N26" s="58">
        <v>86</v>
      </c>
      <c r="O26" s="40">
        <v>78</v>
      </c>
      <c r="P26" s="7">
        <v>90</v>
      </c>
      <c r="Q26" s="7">
        <v>90</v>
      </c>
      <c r="R26" s="57">
        <v>84</v>
      </c>
      <c r="S26" s="38" t="s">
        <v>7</v>
      </c>
      <c r="T26" s="35"/>
    </row>
    <row r="27" spans="1:20" ht="19.5" customHeight="1">
      <c r="A27" s="7">
        <v>18</v>
      </c>
      <c r="B27" s="38">
        <v>152116456</v>
      </c>
      <c r="C27" s="36" t="s">
        <v>110</v>
      </c>
      <c r="D27" s="37" t="s">
        <v>111</v>
      </c>
      <c r="E27" s="38" t="s">
        <v>112</v>
      </c>
      <c r="F27" s="39" t="s">
        <v>148</v>
      </c>
      <c r="G27" s="7">
        <v>90</v>
      </c>
      <c r="H27" s="57">
        <v>90</v>
      </c>
      <c r="I27" s="40">
        <v>90</v>
      </c>
      <c r="J27" s="7">
        <v>85</v>
      </c>
      <c r="K27" s="7">
        <v>76</v>
      </c>
      <c r="L27" s="40">
        <v>80.5</v>
      </c>
      <c r="M27" s="7">
        <v>89</v>
      </c>
      <c r="N27" s="58">
        <v>90</v>
      </c>
      <c r="O27" s="40">
        <v>89.5</v>
      </c>
      <c r="P27" s="7">
        <v>90</v>
      </c>
      <c r="Q27" s="7">
        <v>90</v>
      </c>
      <c r="R27" s="57">
        <v>88</v>
      </c>
      <c r="S27" s="38" t="s">
        <v>7</v>
      </c>
      <c r="T27" s="35"/>
    </row>
    <row r="28" spans="1:21" ht="19.5" customHeight="1">
      <c r="A28" s="7">
        <v>19</v>
      </c>
      <c r="B28" s="38">
        <v>132114031</v>
      </c>
      <c r="C28" s="36" t="s">
        <v>46</v>
      </c>
      <c r="D28" s="37" t="s">
        <v>37</v>
      </c>
      <c r="E28" s="38" t="s">
        <v>56</v>
      </c>
      <c r="F28" s="39" t="s">
        <v>148</v>
      </c>
      <c r="G28" s="7">
        <v>75</v>
      </c>
      <c r="H28" s="57">
        <v>85</v>
      </c>
      <c r="I28" s="40">
        <v>80</v>
      </c>
      <c r="J28" s="7">
        <v>0</v>
      </c>
      <c r="K28" s="7">
        <v>0</v>
      </c>
      <c r="L28" s="40">
        <v>0</v>
      </c>
      <c r="M28" s="59">
        <v>50</v>
      </c>
      <c r="N28" s="58">
        <v>0</v>
      </c>
      <c r="O28" s="40">
        <v>25</v>
      </c>
      <c r="P28" s="7">
        <v>0</v>
      </c>
      <c r="Q28" s="7">
        <v>0</v>
      </c>
      <c r="R28" s="57">
        <f>ROUND((I28*1+L28*1.2+O28*1.4+Q28*1.4)/5.2,2)</f>
        <v>22.12</v>
      </c>
      <c r="S28" s="90" t="str">
        <f>IF(R28&gt;=90,"X.SẮC",IF(R28&gt;=80,"TỐT",IF(R28&gt;=70,"KHÁ",IF(R28&gt;=60,"TB KHÁ",IF(R28&gt;=50,"T.BÌNH",IF(R28&gt;=40,"YẾU",IF(R28&gt;0,"KÉM","KĐGIÁ")))))))</f>
        <v>KÉM</v>
      </c>
      <c r="T28" s="35"/>
      <c r="U28" s="54" t="s">
        <v>152</v>
      </c>
    </row>
    <row r="29" spans="1:21" ht="19.5" customHeight="1">
      <c r="A29" s="7">
        <v>20</v>
      </c>
      <c r="B29" s="38">
        <v>152122472</v>
      </c>
      <c r="C29" s="36" t="s">
        <v>113</v>
      </c>
      <c r="D29" s="37" t="s">
        <v>42</v>
      </c>
      <c r="E29" s="38" t="s">
        <v>114</v>
      </c>
      <c r="F29" s="39" t="s">
        <v>148</v>
      </c>
      <c r="G29" s="7">
        <v>89</v>
      </c>
      <c r="H29" s="57">
        <v>87</v>
      </c>
      <c r="I29" s="40">
        <v>88</v>
      </c>
      <c r="J29" s="7">
        <v>89</v>
      </c>
      <c r="K29" s="7">
        <v>85</v>
      </c>
      <c r="L29" s="40">
        <v>87</v>
      </c>
      <c r="M29" s="7">
        <v>0</v>
      </c>
      <c r="N29" s="58">
        <v>0</v>
      </c>
      <c r="O29" s="40">
        <v>0</v>
      </c>
      <c r="P29" s="7">
        <v>79</v>
      </c>
      <c r="Q29" s="7">
        <v>79</v>
      </c>
      <c r="R29" s="57">
        <f>ROUND((I29*1+L29*1.2+O29*1.4+Q29*1.4)/5.2,2)</f>
        <v>58.27</v>
      </c>
      <c r="S29" s="90" t="str">
        <f>IF(R29&gt;=90,"X.SẮC",IF(R29&gt;=80,"TỐT",IF(R29&gt;=70,"KHÁ",IF(R29&gt;=60,"TB KHÁ",IF(R29&gt;=50,"T.BÌNH",IF(R29&gt;=40,"YẾU",IF(R29&gt;0,"KÉM","KĐGIÁ")))))))</f>
        <v>T.BÌNH</v>
      </c>
      <c r="T29" s="35"/>
      <c r="U29" s="54" t="s">
        <v>68</v>
      </c>
    </row>
    <row r="30" spans="1:20" ht="19.5" customHeight="1">
      <c r="A30" s="7">
        <v>21</v>
      </c>
      <c r="B30" s="38">
        <v>152112446</v>
      </c>
      <c r="C30" s="36" t="s">
        <v>115</v>
      </c>
      <c r="D30" s="37" t="s">
        <v>63</v>
      </c>
      <c r="E30" s="38" t="s">
        <v>116</v>
      </c>
      <c r="F30" s="39" t="s">
        <v>148</v>
      </c>
      <c r="G30" s="7">
        <v>85</v>
      </c>
      <c r="H30" s="57">
        <v>91</v>
      </c>
      <c r="I30" s="40">
        <v>88</v>
      </c>
      <c r="J30" s="7">
        <v>80</v>
      </c>
      <c r="K30" s="7">
        <v>91</v>
      </c>
      <c r="L30" s="40">
        <v>85.5</v>
      </c>
      <c r="M30" s="7">
        <v>90</v>
      </c>
      <c r="N30" s="58">
        <v>90</v>
      </c>
      <c r="O30" s="40">
        <v>90</v>
      </c>
      <c r="P30" s="7">
        <v>90</v>
      </c>
      <c r="Q30" s="7">
        <v>90</v>
      </c>
      <c r="R30" s="57">
        <v>89</v>
      </c>
      <c r="S30" s="38" t="s">
        <v>7</v>
      </c>
      <c r="T30" s="35"/>
    </row>
    <row r="31" spans="1:20" ht="19.5" customHeight="1">
      <c r="A31" s="7">
        <v>22</v>
      </c>
      <c r="B31" s="38">
        <v>152112432</v>
      </c>
      <c r="C31" s="36" t="s">
        <v>117</v>
      </c>
      <c r="D31" s="37" t="s">
        <v>38</v>
      </c>
      <c r="E31" s="46" t="s">
        <v>118</v>
      </c>
      <c r="F31" s="39" t="s">
        <v>148</v>
      </c>
      <c r="G31" s="7">
        <v>91</v>
      </c>
      <c r="H31" s="57">
        <v>88</v>
      </c>
      <c r="I31" s="40">
        <v>89.5</v>
      </c>
      <c r="J31" s="7">
        <v>80</v>
      </c>
      <c r="K31" s="7">
        <v>91</v>
      </c>
      <c r="L31" s="40">
        <v>85.5</v>
      </c>
      <c r="M31" s="7">
        <v>89</v>
      </c>
      <c r="N31" s="58">
        <v>90</v>
      </c>
      <c r="O31" s="40">
        <v>89.5</v>
      </c>
      <c r="P31" s="7">
        <v>90</v>
      </c>
      <c r="Q31" s="7">
        <v>90</v>
      </c>
      <c r="R31" s="57">
        <v>89</v>
      </c>
      <c r="S31" s="38" t="s">
        <v>7</v>
      </c>
      <c r="T31" s="35"/>
    </row>
    <row r="32" spans="1:20" ht="19.5" customHeight="1">
      <c r="A32" s="7">
        <v>23</v>
      </c>
      <c r="B32" s="38">
        <v>152125519</v>
      </c>
      <c r="C32" s="36" t="s">
        <v>39</v>
      </c>
      <c r="D32" s="37" t="s">
        <v>119</v>
      </c>
      <c r="E32" s="46" t="s">
        <v>120</v>
      </c>
      <c r="F32" s="39" t="s">
        <v>148</v>
      </c>
      <c r="G32" s="7">
        <v>90</v>
      </c>
      <c r="H32" s="57">
        <v>88</v>
      </c>
      <c r="I32" s="40">
        <v>89</v>
      </c>
      <c r="J32" s="7">
        <v>80</v>
      </c>
      <c r="K32" s="7">
        <v>86</v>
      </c>
      <c r="L32" s="40">
        <v>83</v>
      </c>
      <c r="M32" s="7">
        <v>79</v>
      </c>
      <c r="N32" s="58">
        <v>80</v>
      </c>
      <c r="O32" s="40">
        <v>79.5</v>
      </c>
      <c r="P32" s="7">
        <v>90</v>
      </c>
      <c r="Q32" s="7">
        <v>90</v>
      </c>
      <c r="R32" s="57">
        <v>85</v>
      </c>
      <c r="S32" s="38" t="s">
        <v>7</v>
      </c>
      <c r="T32" s="35"/>
    </row>
    <row r="33" spans="1:20" ht="19.5" customHeight="1">
      <c r="A33" s="7">
        <v>24</v>
      </c>
      <c r="B33" s="38">
        <v>152112422</v>
      </c>
      <c r="C33" s="36" t="s">
        <v>121</v>
      </c>
      <c r="D33" s="37" t="s">
        <v>47</v>
      </c>
      <c r="E33" s="46" t="s">
        <v>122</v>
      </c>
      <c r="F33" s="39" t="s">
        <v>148</v>
      </c>
      <c r="G33" s="7">
        <v>90</v>
      </c>
      <c r="H33" s="57">
        <v>96</v>
      </c>
      <c r="I33" s="40">
        <v>93</v>
      </c>
      <c r="J33" s="7">
        <v>60</v>
      </c>
      <c r="K33" s="7">
        <v>96</v>
      </c>
      <c r="L33" s="40">
        <v>78</v>
      </c>
      <c r="M33" s="7">
        <v>96</v>
      </c>
      <c r="N33" s="58">
        <v>90</v>
      </c>
      <c r="O33" s="40">
        <v>93</v>
      </c>
      <c r="P33" s="7">
        <v>90</v>
      </c>
      <c r="Q33" s="7">
        <v>90</v>
      </c>
      <c r="R33" s="57">
        <v>89</v>
      </c>
      <c r="S33" s="38" t="s">
        <v>7</v>
      </c>
      <c r="T33" s="35"/>
    </row>
    <row r="34" spans="1:20" ht="19.5" customHeight="1">
      <c r="A34" s="7">
        <v>25</v>
      </c>
      <c r="B34" s="38">
        <v>152112440</v>
      </c>
      <c r="C34" s="36" t="s">
        <v>123</v>
      </c>
      <c r="D34" s="37" t="s">
        <v>124</v>
      </c>
      <c r="E34" s="46" t="s">
        <v>125</v>
      </c>
      <c r="F34" s="39" t="s">
        <v>148</v>
      </c>
      <c r="G34" s="7">
        <v>79</v>
      </c>
      <c r="H34" s="57">
        <v>82</v>
      </c>
      <c r="I34" s="40">
        <v>80.5</v>
      </c>
      <c r="J34" s="7">
        <v>90</v>
      </c>
      <c r="K34" s="7">
        <v>84</v>
      </c>
      <c r="L34" s="40">
        <v>87</v>
      </c>
      <c r="M34" s="7">
        <v>70</v>
      </c>
      <c r="N34" s="58">
        <v>0</v>
      </c>
      <c r="O34" s="40">
        <v>35</v>
      </c>
      <c r="P34" s="7">
        <v>85</v>
      </c>
      <c r="Q34" s="7">
        <v>85</v>
      </c>
      <c r="R34" s="57">
        <v>71</v>
      </c>
      <c r="S34" s="38" t="s">
        <v>6</v>
      </c>
      <c r="T34" s="35"/>
    </row>
    <row r="35" spans="1:21" ht="19.5" customHeight="1">
      <c r="A35" s="7">
        <v>26</v>
      </c>
      <c r="B35" s="38">
        <v>152112448</v>
      </c>
      <c r="C35" s="36" t="s">
        <v>126</v>
      </c>
      <c r="D35" s="37" t="s">
        <v>57</v>
      </c>
      <c r="E35" s="46" t="s">
        <v>127</v>
      </c>
      <c r="F35" s="39" t="s">
        <v>148</v>
      </c>
      <c r="G35" s="7">
        <v>0</v>
      </c>
      <c r="H35" s="57">
        <v>0</v>
      </c>
      <c r="I35" s="40">
        <v>0</v>
      </c>
      <c r="J35" s="7">
        <v>80</v>
      </c>
      <c r="K35" s="7">
        <v>89</v>
      </c>
      <c r="L35" s="40">
        <v>84.5</v>
      </c>
      <c r="M35" s="7">
        <v>89</v>
      </c>
      <c r="N35" s="58">
        <v>85</v>
      </c>
      <c r="O35" s="40">
        <v>87</v>
      </c>
      <c r="P35" s="7">
        <v>90</v>
      </c>
      <c r="Q35" s="7">
        <v>90</v>
      </c>
      <c r="R35" s="57">
        <f>ROUND((I35*1+L35*1.2+O35*1.4+Q35*1.4)/5.2,2)</f>
        <v>67.15</v>
      </c>
      <c r="S35" s="90" t="str">
        <f>IF(R35&gt;=90,"X.SẮC",IF(R35&gt;=80,"TỐT",IF(R35&gt;=70,"KHÁ",IF(R35&gt;=60,"TB KHÁ",IF(R35&gt;=50,"T.BÌNH",IF(R35&gt;=40,"YẾU",IF(R35&gt;0,"KÉM","KĐGIÁ")))))))</f>
        <v>TB KHÁ</v>
      </c>
      <c r="T35" s="35"/>
      <c r="U35" s="54" t="s">
        <v>151</v>
      </c>
    </row>
    <row r="36" spans="1:20" ht="19.5" customHeight="1">
      <c r="A36" s="7">
        <v>27</v>
      </c>
      <c r="B36" s="38">
        <v>152122492</v>
      </c>
      <c r="C36" s="36" t="s">
        <v>128</v>
      </c>
      <c r="D36" s="37" t="s">
        <v>40</v>
      </c>
      <c r="E36" s="46" t="s">
        <v>129</v>
      </c>
      <c r="F36" s="39" t="s">
        <v>148</v>
      </c>
      <c r="G36" s="7">
        <v>87</v>
      </c>
      <c r="H36" s="57">
        <v>88</v>
      </c>
      <c r="I36" s="40">
        <v>87.5</v>
      </c>
      <c r="J36" s="7">
        <v>65</v>
      </c>
      <c r="K36" s="7">
        <v>86</v>
      </c>
      <c r="L36" s="40">
        <v>75.5</v>
      </c>
      <c r="M36" s="7">
        <v>76</v>
      </c>
      <c r="N36" s="58">
        <v>80</v>
      </c>
      <c r="O36" s="40">
        <v>78</v>
      </c>
      <c r="P36" s="7">
        <v>70</v>
      </c>
      <c r="Q36" s="7">
        <v>70</v>
      </c>
      <c r="R36" s="57">
        <v>77</v>
      </c>
      <c r="S36" s="38" t="s">
        <v>6</v>
      </c>
      <c r="T36" s="35"/>
    </row>
    <row r="37" spans="1:21" ht="19.5" customHeight="1">
      <c r="A37" s="7">
        <v>28</v>
      </c>
      <c r="B37" s="38">
        <v>152112435</v>
      </c>
      <c r="C37" s="36" t="s">
        <v>130</v>
      </c>
      <c r="D37" s="37" t="s">
        <v>131</v>
      </c>
      <c r="E37" s="46" t="s">
        <v>132</v>
      </c>
      <c r="F37" s="39" t="s">
        <v>148</v>
      </c>
      <c r="G37" s="7">
        <v>0</v>
      </c>
      <c r="H37" s="57">
        <v>0</v>
      </c>
      <c r="I37" s="40">
        <v>0</v>
      </c>
      <c r="J37" s="7">
        <v>80</v>
      </c>
      <c r="K37" s="7">
        <v>86</v>
      </c>
      <c r="L37" s="40">
        <v>83</v>
      </c>
      <c r="M37" s="7">
        <v>86</v>
      </c>
      <c r="N37" s="58">
        <v>85</v>
      </c>
      <c r="O37" s="40">
        <v>85.5</v>
      </c>
      <c r="P37" s="7">
        <v>0</v>
      </c>
      <c r="Q37" s="7">
        <v>0</v>
      </c>
      <c r="R37" s="57">
        <f>ROUND((I37*1+L37*1.2+O37*1.4+Q37*1.4)/5.2,2)</f>
        <v>42.17</v>
      </c>
      <c r="S37" s="90" t="str">
        <f>IF(R37&gt;=90,"X.SẮC",IF(R37&gt;=80,"TỐT",IF(R37&gt;=70,"KHÁ",IF(R37&gt;=60,"TB KHÁ",IF(R37&gt;=50,"T.BÌNH",IF(R37&gt;=40,"YẾU",IF(R37&gt;0,"KÉM","KĐGIÁ")))))))</f>
        <v>YẾU</v>
      </c>
      <c r="T37" s="35"/>
      <c r="U37" s="54" t="s">
        <v>151</v>
      </c>
    </row>
    <row r="38" spans="1:20" ht="19.5" customHeight="1">
      <c r="A38" s="7">
        <v>29</v>
      </c>
      <c r="B38" s="38">
        <v>142522896</v>
      </c>
      <c r="C38" s="36" t="s">
        <v>133</v>
      </c>
      <c r="D38" s="37" t="s">
        <v>58</v>
      </c>
      <c r="E38" s="46" t="s">
        <v>134</v>
      </c>
      <c r="F38" s="39" t="s">
        <v>148</v>
      </c>
      <c r="G38" s="7">
        <v>83</v>
      </c>
      <c r="H38" s="57">
        <v>82</v>
      </c>
      <c r="I38" s="40">
        <v>82.5</v>
      </c>
      <c r="J38" s="7">
        <v>90</v>
      </c>
      <c r="K38" s="7">
        <v>91</v>
      </c>
      <c r="L38" s="40">
        <v>90.5</v>
      </c>
      <c r="M38" s="7">
        <v>93</v>
      </c>
      <c r="N38" s="58">
        <v>88</v>
      </c>
      <c r="O38" s="40">
        <v>90.5</v>
      </c>
      <c r="P38" s="7">
        <v>90</v>
      </c>
      <c r="Q38" s="7">
        <v>90</v>
      </c>
      <c r="R38" s="57">
        <v>89</v>
      </c>
      <c r="S38" s="38" t="s">
        <v>7</v>
      </c>
      <c r="T38" s="35"/>
    </row>
    <row r="39" spans="1:20" ht="19.5" customHeight="1">
      <c r="A39" s="7">
        <v>30</v>
      </c>
      <c r="B39" s="38">
        <v>152145608</v>
      </c>
      <c r="C39" s="36" t="s">
        <v>135</v>
      </c>
      <c r="D39" s="37" t="s">
        <v>136</v>
      </c>
      <c r="E39" s="46" t="s">
        <v>137</v>
      </c>
      <c r="F39" s="39" t="s">
        <v>148</v>
      </c>
      <c r="G39" s="7">
        <v>85</v>
      </c>
      <c r="H39" s="57">
        <v>80</v>
      </c>
      <c r="I39" s="40">
        <v>82.5</v>
      </c>
      <c r="J39" s="7">
        <v>100</v>
      </c>
      <c r="K39" s="7">
        <v>96</v>
      </c>
      <c r="L39" s="40">
        <v>98</v>
      </c>
      <c r="M39" s="7">
        <v>96</v>
      </c>
      <c r="N39" s="58">
        <v>90</v>
      </c>
      <c r="O39" s="40">
        <v>93</v>
      </c>
      <c r="P39" s="7">
        <v>95</v>
      </c>
      <c r="Q39" s="7">
        <v>95</v>
      </c>
      <c r="R39" s="57">
        <v>93</v>
      </c>
      <c r="S39" s="38" t="s">
        <v>8</v>
      </c>
      <c r="T39" s="35"/>
    </row>
    <row r="40" spans="1:20" ht="19.5" customHeight="1">
      <c r="A40" s="7">
        <v>31</v>
      </c>
      <c r="B40" s="38">
        <v>152112415</v>
      </c>
      <c r="C40" s="36" t="s">
        <v>138</v>
      </c>
      <c r="D40" s="37" t="s">
        <v>139</v>
      </c>
      <c r="E40" s="46" t="s">
        <v>140</v>
      </c>
      <c r="F40" s="39" t="s">
        <v>148</v>
      </c>
      <c r="G40" s="7">
        <v>82</v>
      </c>
      <c r="H40" s="57">
        <v>80</v>
      </c>
      <c r="I40" s="40">
        <v>81</v>
      </c>
      <c r="J40" s="7">
        <v>65</v>
      </c>
      <c r="K40" s="7">
        <v>75</v>
      </c>
      <c r="L40" s="40">
        <v>70</v>
      </c>
      <c r="M40" s="7">
        <v>89</v>
      </c>
      <c r="N40" s="58">
        <v>87</v>
      </c>
      <c r="O40" s="40">
        <v>88</v>
      </c>
      <c r="P40" s="7">
        <v>90</v>
      </c>
      <c r="Q40" s="7">
        <v>90</v>
      </c>
      <c r="R40" s="57">
        <v>83</v>
      </c>
      <c r="S40" s="38" t="s">
        <v>7</v>
      </c>
      <c r="T40" s="35"/>
    </row>
    <row r="41" spans="1:20" ht="19.5" customHeight="1">
      <c r="A41" s="7">
        <v>32</v>
      </c>
      <c r="B41" s="38">
        <v>152112416</v>
      </c>
      <c r="C41" s="36" t="s">
        <v>141</v>
      </c>
      <c r="D41" s="37" t="s">
        <v>139</v>
      </c>
      <c r="E41" s="46" t="s">
        <v>142</v>
      </c>
      <c r="F41" s="39" t="s">
        <v>148</v>
      </c>
      <c r="G41" s="7">
        <v>85</v>
      </c>
      <c r="H41" s="57">
        <v>83</v>
      </c>
      <c r="I41" s="40">
        <v>84</v>
      </c>
      <c r="J41" s="7">
        <v>85</v>
      </c>
      <c r="K41" s="7">
        <v>69</v>
      </c>
      <c r="L41" s="40">
        <v>77</v>
      </c>
      <c r="M41" s="7">
        <v>89</v>
      </c>
      <c r="N41" s="58">
        <v>73</v>
      </c>
      <c r="O41" s="40">
        <v>81</v>
      </c>
      <c r="P41" s="7">
        <v>85</v>
      </c>
      <c r="Q41" s="7">
        <v>85</v>
      </c>
      <c r="R41" s="57">
        <v>82</v>
      </c>
      <c r="S41" s="38" t="s">
        <v>7</v>
      </c>
      <c r="T41" s="35"/>
    </row>
    <row r="42" spans="1:20" ht="19.5" customHeight="1">
      <c r="A42" s="7">
        <v>33</v>
      </c>
      <c r="B42" s="38">
        <v>152116351</v>
      </c>
      <c r="C42" s="36" t="s">
        <v>135</v>
      </c>
      <c r="D42" s="37" t="s">
        <v>43</v>
      </c>
      <c r="E42" s="46" t="s">
        <v>137</v>
      </c>
      <c r="F42" s="39" t="s">
        <v>148</v>
      </c>
      <c r="G42" s="7">
        <v>85</v>
      </c>
      <c r="H42" s="57">
        <v>84</v>
      </c>
      <c r="I42" s="40">
        <v>84.5</v>
      </c>
      <c r="J42" s="7">
        <v>85</v>
      </c>
      <c r="K42" s="7">
        <v>90</v>
      </c>
      <c r="L42" s="40">
        <v>87.5</v>
      </c>
      <c r="M42" s="7">
        <v>89</v>
      </c>
      <c r="N42" s="58">
        <v>89</v>
      </c>
      <c r="O42" s="40">
        <v>89</v>
      </c>
      <c r="P42" s="7">
        <v>90</v>
      </c>
      <c r="Q42" s="7">
        <v>90</v>
      </c>
      <c r="R42" s="57">
        <v>88</v>
      </c>
      <c r="S42" s="38" t="s">
        <v>7</v>
      </c>
      <c r="T42" s="35"/>
    </row>
    <row r="43" spans="1:20" ht="19.5" customHeight="1">
      <c r="A43" s="7">
        <v>34</v>
      </c>
      <c r="B43" s="38">
        <v>152112442</v>
      </c>
      <c r="C43" s="36" t="s">
        <v>143</v>
      </c>
      <c r="D43" s="37" t="s">
        <v>144</v>
      </c>
      <c r="E43" s="46" t="s">
        <v>145</v>
      </c>
      <c r="F43" s="39" t="s">
        <v>148</v>
      </c>
      <c r="G43" s="7">
        <v>90</v>
      </c>
      <c r="H43" s="57">
        <v>82</v>
      </c>
      <c r="I43" s="40">
        <v>86</v>
      </c>
      <c r="J43" s="7">
        <v>80</v>
      </c>
      <c r="K43" s="7">
        <v>91</v>
      </c>
      <c r="L43" s="40">
        <v>85.5</v>
      </c>
      <c r="M43" s="7">
        <v>89</v>
      </c>
      <c r="N43" s="58">
        <v>85</v>
      </c>
      <c r="O43" s="40">
        <v>87</v>
      </c>
      <c r="P43" s="7">
        <v>90</v>
      </c>
      <c r="Q43" s="7">
        <v>90</v>
      </c>
      <c r="R43" s="57">
        <v>87</v>
      </c>
      <c r="S43" s="38" t="s">
        <v>7</v>
      </c>
      <c r="T43" s="35"/>
    </row>
    <row r="44" spans="1:20" ht="19.5" customHeight="1">
      <c r="A44" s="7">
        <v>35</v>
      </c>
      <c r="B44" s="38">
        <v>152112421</v>
      </c>
      <c r="C44" s="36" t="s">
        <v>146</v>
      </c>
      <c r="D44" s="37" t="s">
        <v>44</v>
      </c>
      <c r="E44" s="46" t="s">
        <v>147</v>
      </c>
      <c r="F44" s="39" t="s">
        <v>148</v>
      </c>
      <c r="G44" s="7">
        <v>86</v>
      </c>
      <c r="H44" s="57">
        <v>85</v>
      </c>
      <c r="I44" s="40">
        <v>85.5</v>
      </c>
      <c r="J44" s="7">
        <v>85</v>
      </c>
      <c r="K44" s="7">
        <v>71</v>
      </c>
      <c r="L44" s="40">
        <v>78</v>
      </c>
      <c r="M44" s="7">
        <v>89</v>
      </c>
      <c r="N44" s="58">
        <v>87</v>
      </c>
      <c r="O44" s="40">
        <v>88</v>
      </c>
      <c r="P44" s="7">
        <v>90</v>
      </c>
      <c r="Q44" s="7">
        <v>90</v>
      </c>
      <c r="R44" s="57">
        <v>86</v>
      </c>
      <c r="S44" s="38" t="s">
        <v>7</v>
      </c>
      <c r="T44" s="35"/>
    </row>
    <row r="45" ht="13.5" thickBot="1"/>
    <row r="46" spans="17:20" ht="13.5" thickTop="1">
      <c r="Q46" s="64" t="s">
        <v>21</v>
      </c>
      <c r="R46" s="65"/>
      <c r="S46" s="65"/>
      <c r="T46" s="66"/>
    </row>
    <row r="47" spans="17:20" ht="12.75">
      <c r="Q47" s="8" t="s">
        <v>22</v>
      </c>
      <c r="R47" s="9" t="s">
        <v>23</v>
      </c>
      <c r="S47" s="10" t="s">
        <v>24</v>
      </c>
      <c r="T47" s="11" t="s">
        <v>25</v>
      </c>
    </row>
    <row r="48" spans="17:20" ht="13.5">
      <c r="Q48" s="12">
        <v>1</v>
      </c>
      <c r="R48" s="13" t="s">
        <v>8</v>
      </c>
      <c r="S48" s="14">
        <f aca="true" t="shared" si="0" ref="S48:S54">COUNTIF($S$10:$S$44,R48)</f>
        <v>2</v>
      </c>
      <c r="T48" s="15">
        <f>IF($S$55&lt;&gt;0,S48/$S$55,"")</f>
        <v>0.058823529411764705</v>
      </c>
    </row>
    <row r="49" spans="17:20" ht="13.5">
      <c r="Q49" s="16">
        <v>2</v>
      </c>
      <c r="R49" s="17" t="s">
        <v>7</v>
      </c>
      <c r="S49" s="14">
        <f t="shared" si="0"/>
        <v>19</v>
      </c>
      <c r="T49" s="15">
        <f aca="true" t="shared" si="1" ref="T49:T54">IF($S$55&lt;&gt;0,S49/$S$55,"")</f>
        <v>0.5588235294117647</v>
      </c>
    </row>
    <row r="50" spans="17:20" ht="13.5">
      <c r="Q50" s="16">
        <v>3</v>
      </c>
      <c r="R50" s="17" t="s">
        <v>6</v>
      </c>
      <c r="S50" s="14">
        <f t="shared" si="0"/>
        <v>4</v>
      </c>
      <c r="T50" s="15">
        <f t="shared" si="1"/>
        <v>0.11764705882352941</v>
      </c>
    </row>
    <row r="51" spans="17:20" ht="13.5">
      <c r="Q51" s="16">
        <v>4</v>
      </c>
      <c r="R51" s="17" t="s">
        <v>5</v>
      </c>
      <c r="S51" s="14">
        <f t="shared" si="0"/>
        <v>4</v>
      </c>
      <c r="T51" s="15">
        <f t="shared" si="1"/>
        <v>0.11764705882352941</v>
      </c>
    </row>
    <row r="52" spans="17:20" ht="13.5">
      <c r="Q52" s="16">
        <v>5</v>
      </c>
      <c r="R52" s="18" t="s">
        <v>4</v>
      </c>
      <c r="S52" s="14">
        <f t="shared" si="0"/>
        <v>0</v>
      </c>
      <c r="T52" s="15">
        <f t="shared" si="1"/>
        <v>0</v>
      </c>
    </row>
    <row r="53" spans="17:20" ht="13.5">
      <c r="Q53" s="16">
        <v>6</v>
      </c>
      <c r="R53" s="17" t="s">
        <v>3</v>
      </c>
      <c r="S53" s="14">
        <f t="shared" si="0"/>
        <v>4</v>
      </c>
      <c r="T53" s="15">
        <f t="shared" si="1"/>
        <v>0.11764705882352941</v>
      </c>
    </row>
    <row r="54" spans="17:20" ht="13.5">
      <c r="Q54" s="19">
        <v>7</v>
      </c>
      <c r="R54" s="20" t="s">
        <v>2</v>
      </c>
      <c r="S54" s="14">
        <f t="shared" si="0"/>
        <v>1</v>
      </c>
      <c r="T54" s="15">
        <f t="shared" si="1"/>
        <v>0.029411764705882353</v>
      </c>
    </row>
    <row r="55" spans="17:20" ht="14.25" thickBot="1">
      <c r="Q55" s="21" t="s">
        <v>26</v>
      </c>
      <c r="R55" s="34"/>
      <c r="S55" s="22">
        <f>SUM(S48:S54)</f>
        <v>34</v>
      </c>
      <c r="T55" s="23">
        <f>SUM(T48:T54)</f>
        <v>1</v>
      </c>
    </row>
    <row r="56" ht="13.5" thickTop="1"/>
    <row r="58" ht="18.75">
      <c r="N58" s="24" t="str">
        <f ca="1">"Đà Nẵng, ngày "&amp;DAY(NOW())&amp;" tháng "&amp;MONTH(NOW())&amp;"  năm "&amp;YEAR(NOW())</f>
        <v>Đà Nẵng, ngày 8 tháng 5  năm 2013</v>
      </c>
    </row>
    <row r="59" ht="18.75">
      <c r="M59" s="24"/>
    </row>
    <row r="60" spans="3:20" ht="23.25">
      <c r="C60" s="41" t="s">
        <v>27</v>
      </c>
      <c r="D60" s="25"/>
      <c r="F60" s="25" t="s">
        <v>28</v>
      </c>
      <c r="H60" s="26"/>
      <c r="I60" s="27"/>
      <c r="J60" s="25"/>
      <c r="K60" s="25"/>
      <c r="L60" s="28"/>
      <c r="M60" s="29"/>
      <c r="N60" s="30"/>
      <c r="O60" s="30"/>
      <c r="Q60" s="32" t="s">
        <v>29</v>
      </c>
      <c r="R60" s="33"/>
      <c r="S60" s="31"/>
      <c r="T60" s="31"/>
    </row>
  </sheetData>
  <sheetProtection/>
  <mergeCells count="22">
    <mergeCell ref="B8:B9"/>
    <mergeCell ref="O8:O9"/>
    <mergeCell ref="J8:K8"/>
    <mergeCell ref="L8:L9"/>
    <mergeCell ref="C8:D9"/>
    <mergeCell ref="G8:H8"/>
    <mergeCell ref="Q46:T46"/>
    <mergeCell ref="A4:T4"/>
    <mergeCell ref="E8:E9"/>
    <mergeCell ref="R8:T8"/>
    <mergeCell ref="I8:I9"/>
    <mergeCell ref="F8:F9"/>
    <mergeCell ref="A5:T5"/>
    <mergeCell ref="A8:A9"/>
    <mergeCell ref="Q8:Q9"/>
    <mergeCell ref="M8:N8"/>
    <mergeCell ref="A1:D1"/>
    <mergeCell ref="E1:T1"/>
    <mergeCell ref="A2:D2"/>
    <mergeCell ref="A3:D3"/>
    <mergeCell ref="E2:T2"/>
    <mergeCell ref="E3:T3"/>
  </mergeCells>
  <conditionalFormatting sqref="G10:S44">
    <cfRule type="cellIs" priority="1" dxfId="1" operator="lessThanOrEqual" stopIfTrue="1">
      <formula>50</formula>
    </cfRule>
  </conditionalFormatting>
  <conditionalFormatting sqref="T10:T44">
    <cfRule type="cellIs" priority="2" dxfId="0" operator="lessThanOrEqual" stopIfTrue="1">
      <formula>0</formula>
    </cfRule>
  </conditionalFormatting>
  <printOptions/>
  <pageMargins left="0" right="0" top="0" bottom="0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2012-04-04T00:44:42Z</cp:lastPrinted>
  <dcterms:created xsi:type="dcterms:W3CDTF">2009-03-20T00:26:38Z</dcterms:created>
  <dcterms:modified xsi:type="dcterms:W3CDTF">2013-05-08T07:21:24Z</dcterms:modified>
  <cp:category/>
  <cp:version/>
  <cp:contentType/>
  <cp:contentStatus/>
</cp:coreProperties>
</file>